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347" documentId="13_ncr:1_{F6CB121F-512D-4AA6-A0C1-0FB36C537598}" xr6:coauthVersionLast="47" xr6:coauthVersionMax="47" xr10:uidLastSave="{636CF372-C1C7-41A3-9510-9F123E9B5A79}"/>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4" i="4"/>
  <c r="G5"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L8" i="1"/>
  <c r="J8" i="1"/>
  <c r="I8" i="1"/>
  <c r="G8" i="1"/>
  <c r="B8" i="1"/>
  <c r="L9" i="1"/>
  <c r="J9" i="1"/>
  <c r="I9" i="1"/>
  <c r="G9" i="1"/>
  <c r="B9" i="1"/>
  <c r="B3" i="4"/>
  <c r="G3" i="4"/>
  <c r="I3" i="4"/>
  <c r="J3" i="4"/>
  <c r="L3" i="4"/>
  <c r="B4" i="4"/>
  <c r="I4" i="4"/>
  <c r="J4" i="4"/>
  <c r="L4" i="4"/>
  <c r="B5" i="4"/>
  <c r="I5" i="4"/>
  <c r="J5" i="4"/>
  <c r="L5" i="4"/>
  <c r="B6" i="4"/>
  <c r="G6" i="4"/>
  <c r="I6" i="4"/>
  <c r="J6" i="4"/>
  <c r="L6" i="4"/>
  <c r="B7" i="4"/>
  <c r="G7" i="4"/>
  <c r="I7" i="4"/>
  <c r="J7" i="4"/>
  <c r="L7" i="4"/>
  <c r="B8" i="4"/>
  <c r="G8" i="4"/>
  <c r="I8" i="4"/>
  <c r="J8" i="4"/>
  <c r="L8" i="4"/>
  <c r="B9" i="4"/>
  <c r="G9" i="4"/>
  <c r="I9" i="4"/>
  <c r="J9" i="4"/>
  <c r="L9"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10" i="4"/>
  <c r="G10" i="4"/>
  <c r="I10" i="4"/>
  <c r="J10" i="4"/>
  <c r="L10" i="4"/>
  <c r="B11" i="4"/>
  <c r="G11" i="4"/>
  <c r="I11" i="4"/>
  <c r="J11" i="4"/>
  <c r="L11" i="4"/>
  <c r="B12" i="4"/>
  <c r="G12" i="4"/>
  <c r="I12" i="4"/>
  <c r="J12" i="4"/>
  <c r="L12"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7" i="6"/>
  <c r="G7" i="6"/>
  <c r="I7" i="6"/>
  <c r="J7" i="6"/>
  <c r="L7" i="6"/>
  <c r="B3" i="6"/>
  <c r="G3" i="6"/>
  <c r="I3" i="6"/>
  <c r="J3" i="6"/>
  <c r="L3" i="6"/>
  <c r="B8" i="6"/>
  <c r="B9" i="6"/>
  <c r="B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<sst xmlns="http://schemas.openxmlformats.org/spreadsheetml/2006/main" count="178596" uniqueCount="39080">
  <si>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</si>
  <si>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</si>
  <si>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</si>
  <si>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</si>
  <si>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</si>
  <si>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</si>
  <si>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</si>
  <si>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</si>
  <si>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</si>
  <si>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</si>
  <si>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</si>
  <si>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</si>
  <si>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</si>
  <si>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</si>
  <si>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</si>
  <si>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</si>
  <si>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</si>
  <si>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</si>
  <si>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</si>
  <si>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</si>
  <si>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</si>
  <si>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</si>
  <si>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</si>
  <si>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</si>
  <si>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</si>
  <si>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</si>
  <si>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</si>
  <si>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</si>
  <si>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</si>
  <si>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</si>
  <si>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</si>
  <si>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</si>
  <si>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</si>
  <si>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</si>
  <si>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</si>
  <si>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</si>
  <si>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</si>
  <si>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</si>
  <si>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</si>
  <si>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</si>
  <si>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</si>
  <si>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</si>
  <si>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</si>
  <si>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</si>
  <si>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</si>
  <si>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</si>
  <si>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</si>
  <si>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</si>
  <si>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</si>
  <si>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</si>
  <si>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</si>
  <si>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</si>
  <si>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</si>
  <si>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</si>
  <si>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</si>
  <si>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</si>
  <si>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</si>
  <si>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</si>
  <si>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</si>
  <si>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</si>
  <si>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</si>
  <si>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</si>
  <si>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</si>
  <si>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</si>
  <si>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</si>
  <si>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</si>
  <si>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</si>
  <si>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</si>
  <si>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</si>
  <si>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</si>
  <si>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</si>
  <si>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</si>
  <si>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</si>
  <si>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</si>
  <si>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</si>
  <si>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</si>
  <si>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</si>
  <si>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</si>
  <si>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</si>
  <si>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</si>
  <si>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</si>
  <si>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</si>
  <si>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</si>
  <si>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</si>
  <si>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</si>
  <si>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</si>
  <si>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</si>
  <si>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</si>
  <si>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</si>
  <si>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</si>
  <si>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</si>
  <si>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</si>
  <si>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</si>
  <si>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</si>
  <si>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</si>
  <si>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</si>
  <si>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</si>
  <si>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</si>
  <si>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</si>
  <si>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</si>
  <si>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</si>
  <si>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</si>
  <si>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</si>
  <si>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</si>
  <si>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</si>
  <si>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</si>
  <si>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</si>
  <si>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</si>
  <si>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</si>
  <si>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</si>
  <si>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</si>
  <si>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</si>
  <si>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</si>
  <si>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</si>
  <si>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</si>
  <si>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</si>
  <si>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</si>
  <si>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</si>
  <si>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</si>
  <si>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</si>
  <si>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</si>
  <si>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</si>
  <si>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</si>
  <si>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</si>
  <si>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</si>
  <si>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</si>
  <si>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</si>
  <si>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</si>
  <si>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</si>
  <si>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</si>
  <si>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</si>
  <si>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</si>
  <si>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</si>
  <si>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</si>
  <si>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</si>
  <si>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</si>
  <si>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</si>
  <si>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</si>
  <si>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</si>
  <si>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</si>
  <si>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</si>
  <si>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</si>
  <si>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</si>
  <si>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</si>
  <si>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</si>
  <si>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</si>
  <si>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</si>
  <si>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</si>
  <si>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</si>
  <si>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</si>
  <si>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</si>
  <si>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</si>
  <si>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</si>
  <si>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</si>
  <si>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</si>
  <si>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</si>
  <si>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</si>
  <si>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</si>
  <si>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</si>
  <si>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</si>
  <si>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</si>
  <si>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</si>
  <si>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</si>
  <si>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</si>
  <si>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</si>
  <si>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</si>
  <si>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</si>
  <si>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</si>
  <si>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</si>
  <si>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</si>
  <si>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</si>
  <si>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</si>
  <si>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</si>
  <si>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</si>
  <si>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</si>
  <si>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</si>
  <si>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</si>
  <si>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</si>
  <si>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</si>
  <si>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</si>
  <si>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</si>
  <si>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</si>
  <si>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</si>
  <si>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</si>
  <si>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</si>
  <si>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</si>
  <si>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</si>
  <si>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</si>
  <si>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</si>
  <si>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</si>
  <si>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</si>
  <si>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</si>
  <si>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</si>
  <si>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</si>
  <si>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</si>
  <si>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</si>
  <si>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</si>
  <si>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</si>
  <si>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</si>
  <si>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</si>
  <si>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</si>
  <si>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</si>
  <si>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</si>
  <si>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</si>
  <si>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</si>
  <si>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</si>
  <si>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</si>
  <si>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</si>
  <si>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</si>
  <si>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</si>
  <si>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</si>
  <si>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</si>
  <si>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</si>
  <si>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</si>
  <si>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</si>
  <si>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</si>
  <si>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</si>
  <si>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</si>
  <si>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</si>
  <si>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</si>
  <si>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</si>
  <si>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</si>
  <si>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</si>
  <si>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</si>
  <si>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</si>
  <si>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</si>
  <si>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</si>
  <si>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</si>
  <si>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</si>
  <si>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</si>
  <si>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</si>
  <si>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</si>
  <si>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</si>
  <si>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</si>
  <si>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</si>
  <si>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</si>
  <si>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</si>
  <si>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</si>
  <si>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</si>
  <si>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</si>
  <si>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</si>
  <si>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</si>
  <si>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</si>
  <si>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</si>
  <si>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</si>
  <si>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</si>
  <si>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</si>
  <si>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</si>
  <si>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</si>
  <si>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</si>
  <si>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</si>
  <si>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</si>
  <si>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</si>
  <si>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</si>
  <si>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</si>
  <si>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</si>
  <si>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</si>
  <si>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</si>
  <si>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</si>
  <si>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</si>
  <si>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</si>
  <si>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</si>
  <si>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</si>
  <si>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</si>
  <si>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</si>
  <si>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</si>
  <si>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</si>
  <si>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</si>
  <si>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</si>
  <si>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</si>
  <si>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</si>
  <si>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</si>
  <si>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</si>
  <si>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</si>
  <si>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</si>
  <si>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</si>
  <si>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</si>
  <si>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</si>
  <si>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</si>
  <si>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</si>
  <si>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</si>
  <si>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</si>
  <si>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</si>
  <si>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</si>
  <si>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</si>
  <si>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</si>
  <si>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</si>
  <si>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</si>
  <si>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</si>
  <si>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</si>
  <si>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</si>
  <si>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</si>
  <si>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</si>
  <si>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</si>
  <si>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</si>
  <si>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</si>
  <si>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</si>
  <si>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</si>
  <si>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</si>
  <si>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</si>
  <si>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</si>
  <si>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</si>
  <si>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</si>
  <si>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</si>
  <si>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</si>
  <si>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</si>
  <si>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</si>
  <si>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</si>
  <si>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</si>
  <si>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</si>
  <si>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</si>
  <si>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</si>
  <si>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</si>
  <si>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</si>
  <si>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</si>
  <si>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</si>
  <si>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</si>
  <si>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</si>
  <si>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</si>
  <si>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</si>
  <si>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</si>
  <si>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</si>
  <si>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</si>
  <si>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</si>
  <si>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</si>
  <si>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</si>
  <si>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</si>
  <si>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</si>
  <si>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</si>
  <si>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</si>
  <si>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</si>
  <si>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</si>
  <si>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</si>
  <si>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</si>
  <si>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</si>
  <si>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</si>
  <si>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</si>
  <si>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</si>
  <si>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</si>
  <si>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</si>
  <si>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</si>
  <si>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</si>
  <si>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</si>
  <si>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</si>
  <si>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</si>
  <si>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</si>
  <si>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</si>
  <si>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</si>
  <si>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</si>
  <si>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</si>
  <si>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</si>
  <si>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</si>
  <si>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</si>
  <si>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</si>
  <si>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</si>
  <si>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</si>
  <si>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</si>
  <si>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</si>
  <si>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</si>
  <si>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</si>
  <si>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</si>
  <si>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</si>
  <si>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</si>
  <si>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</si>
  <si>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</si>
  <si>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</si>
  <si>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</si>
  <si>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</si>
  <si>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</si>
  <si>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</si>
  <si>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</si>
  <si>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</si>
  <si>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</si>
  <si>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</si>
  <si>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</si>
  <si>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</si>
  <si>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</si>
  <si>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</si>
  <si>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</si>
  <si>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</si>
  <si>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</si>
  <si>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</si>
  <si>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</si>
  <si>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</si>
  <si>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</si>
  <si>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</si>
  <si>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</si>
  <si>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</si>
  <si>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</si>
  <si>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</si>
  <si>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</si>
  <si>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</si>
  <si>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</si>
  <si>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</si>
  <si>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</si>
  <si>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</si>
  <si>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</si>
  <si>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</si>
  <si>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</si>
  <si>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</si>
  <si>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</si>
  <si>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</si>
  <si>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</si>
  <si>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</si>
  <si>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</si>
  <si>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</si>
  <si>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</si>
  <si>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</si>
  <si>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</si>
  <si>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</si>
  <si>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</si>
  <si>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</si>
  <si>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</si>
  <si>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</si>
  <si>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</si>
  <si>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</si>
  <si>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</si>
  <si>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</si>
  <si>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</si>
  <si>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</si>
  <si>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</si>
  <si>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</si>
  <si>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</si>
  <si>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</si>
  <si>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</si>
  <si>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</si>
  <si>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</si>
  <si>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</si>
  <si>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</si>
  <si>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</si>
  <si>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</si>
  <si>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</si>
  <si>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</si>
  <si>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</si>
  <si>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</si>
  <si>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</si>
  <si>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</si>
  <si>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</si>
  <si>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</si>
  <si>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</si>
  <si>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</si>
  <si>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</si>
  <si>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</si>
  <si>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</si>
  <si>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</si>
  <si>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</si>
  <si>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</si>
  <si>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</si>
  <si>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</si>
  <si>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</si>
  <si>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</si>
  <si>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</si>
  <si>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</si>
  <si>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</si>
  <si>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</si>
  <si>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</si>
  <si>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</si>
  <si>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</si>
  <si>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</si>
  <si>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</si>
  <si>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</si>
  <si>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</si>
  <si>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</si>
  <si>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</si>
  <si>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</si>
  <si>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</si>
  <si>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</si>
  <si>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</si>
  <si>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</si>
  <si>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</si>
  <si>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</si>
  <si>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</si>
  <si>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</si>
  <si>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</si>
  <si>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</si>
  <si>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</si>
  <si>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</si>
  <si>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</si>
  <si>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</si>
  <si>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</si>
  <si>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</si>
  <si>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</si>
  <si>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</si>
  <si>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</si>
  <si>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</si>
  <si>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</si>
  <si>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</si>
  <si>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</si>
  <si>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</si>
  <si>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</si>
  <si>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</si>
  <si>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</si>
  <si>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</si>
  <si>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</si>
  <si>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</si>
  <si>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</si>
  <si>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</si>
  <si>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</si>
  <si>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</si>
  <si>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</si>
  <si>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</si>
  <si>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</si>
  <si>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</si>
  <si>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</si>
  <si>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</si>
  <si>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</si>
  <si>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</si>
  <si>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</si>
  <si>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</si>
  <si>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</si>
  <si>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</si>
  <si>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</si>
  <si>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</si>
  <si>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</si>
  <si>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</si>
  <si>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</si>
  <si>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</si>
  <si>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</si>
  <si>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</si>
  <si>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</si>
  <si>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</si>
  <si>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</si>
  <si>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</si>
  <si>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</si>
  <si>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</si>
  <si>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</si>
  <si>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</si>
  <si>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</si>
  <si>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</si>
  <si>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</si>
  <si>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</si>
  <si>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</si>
  <si>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</si>
  <si>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</si>
  <si>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</si>
  <si>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</si>
  <si>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</si>
  <si>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</si>
  <si>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</si>
  <si>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</si>
  <si>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</si>
  <si>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</si>
  <si>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</si>
  <si>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</si>
  <si>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</si>
  <si>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</si>
  <si>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</si>
  <si>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</si>
  <si>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</si>
  <si>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</si>
  <si>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</si>
  <si>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</si>
  <si>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</si>
  <si>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</si>
  <si>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</si>
  <si>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</si>
  <si>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</si>
  <si>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</si>
  <si>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</si>
  <si>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</si>
  <si>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</si>
  <si>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</si>
  <si>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</si>
  <si>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</si>
  <si>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</si>
  <si>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</si>
  <si>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</si>
  <si>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</si>
  <si>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</si>
  <si>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</si>
  <si>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</si>
  <si>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</si>
  <si>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</si>
  <si>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</si>
  <si>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</si>
  <si>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</si>
  <si>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</si>
  <si>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</si>
  <si>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</si>
  <si>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</si>
  <si>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</si>
  <si>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</si>
  <si>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</si>
  <si>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</si>
  <si>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</si>
  <si>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</si>
  <si>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</si>
  <si>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</si>
  <si>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</si>
  <si>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</si>
  <si>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</si>
  <si>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</si>
  <si>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</si>
  <si>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</si>
  <si>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</si>
  <si>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</si>
  <si>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</si>
  <si>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</si>
  <si>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</si>
  <si>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</si>
  <si>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</si>
  <si>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</si>
  <si>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</si>
  <si>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</si>
  <si>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</si>
  <si>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</si>
  <si>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</si>
  <si>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</si>
  <si>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</si>
  <si>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</si>
  <si>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</si>
  <si>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</si>
  <si>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</si>
  <si>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</si>
  <si>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</si>
  <si>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</si>
  <si>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</si>
  <si>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</si>
  <si>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</si>
  <si>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</si>
  <si>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</si>
  <si>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</si>
  <si>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</si>
  <si>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</si>
  <si>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</si>
  <si>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</si>
  <si>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</si>
  <si>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</si>
  <si>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</si>
  <si>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</si>
  <si>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</si>
  <si>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</si>
  <si>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</si>
  <si>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</si>
  <si>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</si>
  <si>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</si>
  <si>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</si>
  <si>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</si>
  <si>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</si>
  <si>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</si>
  <si>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</si>
  <si>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</si>
  <si>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</si>
  <si>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</si>
  <si>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</si>
  <si>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</si>
  <si>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</si>
  <si>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</si>
  <si>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</si>
  <si>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</si>
  <si>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</si>
  <si>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</si>
  <si>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</si>
  <si>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</si>
  <si>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</si>
  <si>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</si>
  <si>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</si>
  <si>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</si>
  <si>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</si>
  <si>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</si>
  <si>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</si>
  <si>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</si>
  <si>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</si>
  <si>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</si>
  <si>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</si>
  <si>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</si>
  <si>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</si>
  <si>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</si>
  <si>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</si>
  <si>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</si>
  <si>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</si>
  <si>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</si>
  <si>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</si>
  <si>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</si>
  <si>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</si>
  <si>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</si>
  <si>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</si>
  <si>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</si>
  <si>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</si>
  <si>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</si>
  <si>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</si>
  <si>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</si>
  <si>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</si>
  <si>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</si>
  <si>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</si>
  <si>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</si>
  <si>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</si>
  <si>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</si>
  <si>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</si>
  <si>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</si>
  <si>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</si>
  <si>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</si>
  <si>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</si>
  <si>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</si>
  <si>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</si>
  <si>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</si>
  <si>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</si>
  <si>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</si>
  <si>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</si>
  <si>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</si>
  <si>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</si>
  <si>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</si>
  <si>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</si>
  <si>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</si>
  <si>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</si>
  <si>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</si>
  <si>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</si>
  <si>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</si>
  <si>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</si>
  <si>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</si>
  <si>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</si>
  <si>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</si>
  <si>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</si>
  <si>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</si>
  <si>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</si>
  <si>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</si>
  <si>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</si>
  <si>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</si>
  <si>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</si>
  <si>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</si>
  <si>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</si>
  <si>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</si>
  <si>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</si>
  <si>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</si>
  <si>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</si>
  <si>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</si>
  <si>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</si>
  <si>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</si>
  <si>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</si>
  <si>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</si>
  <si>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</si>
  <si>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</si>
  <si>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</si>
  <si>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</si>
  <si>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</si>
  <si>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</si>
  <si>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</si>
  <si>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</si>
  <si>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</si>
  <si>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</si>
  <si>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</si>
  <si>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</si>
  <si>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</si>
  <si>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</si>
  <si>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</si>
  <si>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</si>
  <si>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</si>
  <si>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</si>
  <si>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</si>
  <si>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</si>
  <si>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</si>
  <si>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</si>
  <si>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</si>
  <si>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</si>
  <si>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</si>
  <si>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</si>
  <si>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</si>
  <si>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</si>
  <si>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</si>
  <si>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</si>
  <si>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</si>
  <si>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</si>
  <si>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</si>
  <si>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</si>
  <si>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</si>
  <si>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</si>
  <si>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</si>
  <si>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</si>
  <si>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</si>
  <si>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</si>
  <si>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</si>
  <si>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</si>
  <si>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</si>
  <si>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</si>
  <si>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</si>
  <si>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</si>
  <si>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</si>
  <si>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</si>
  <si>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</si>
  <si>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</si>
  <si>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</si>
  <si>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</si>
  <si>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</si>
  <si>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</si>
  <si>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</si>
  <si>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</si>
  <si>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</si>
  <si>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</si>
  <si>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</si>
  <si>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</si>
  <si>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</si>
  <si>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</si>
  <si>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</si>
  <si>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</si>
  <si>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</si>
  <si>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</si>
  <si>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</si>
  <si>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</si>
  <si>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</si>
  <si>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</si>
  <si>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</si>
  <si>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</si>
  <si>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</si>
  <si>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</si>
  <si>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</si>
  <si>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</si>
  <si>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</si>
  <si>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</si>
  <si>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</si>
  <si>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</si>
  <si>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</si>
  <si>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</si>
  <si>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</si>
  <si>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</si>
  <si>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</si>
  <si>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</si>
  <si>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</si>
  <si>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</si>
  <si>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</si>
  <si>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</si>
  <si>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</si>
  <si>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</si>
  <si>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</si>
  <si>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</si>
  <si>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</si>
  <si>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</si>
  <si>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</si>
  <si>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</si>
  <si>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</si>
  <si>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</si>
  <si>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</si>
  <si>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</si>
  <si>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</si>
  <si>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</si>
  <si>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</si>
  <si>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</si>
  <si>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</si>
  <si>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</si>
  <si>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</si>
  <si>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</si>
  <si>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</si>
  <si>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</si>
  <si>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</si>
  <si>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</si>
  <si>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</si>
  <si>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</si>
  <si>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</si>
  <si>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</si>
  <si>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</si>
  <si>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</si>
  <si>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</si>
  <si>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</si>
  <si>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</si>
  <si>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</si>
  <si>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</si>
  <si>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</si>
  <si>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</si>
  <si>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</si>
  <si>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</si>
  <si>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</si>
  <si>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</si>
  <si>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</si>
  <si>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</si>
  <si>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</si>
  <si>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</si>
  <si>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</si>
  <si>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</si>
  <si>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</si>
  <si>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</si>
  <si>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</si>
  <si>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</si>
  <si>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</si>
  <si>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</si>
  <si>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</si>
  <si>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</si>
  <si>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</si>
  <si>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</si>
  <si>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</si>
  <si>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</si>
  <si>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</si>
  <si>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</si>
  <si>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</si>
  <si>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</si>
  <si>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</si>
  <si>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</si>
  <si>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</si>
  <si>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</si>
  <si>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</si>
  <si>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</si>
  <si>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</si>
  <si>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</si>
  <si>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</si>
  <si>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</si>
  <si>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</si>
  <si>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</si>
  <si>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</si>
  <si>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</si>
  <si>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</si>
  <si>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</si>
  <si>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</si>
  <si>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</si>
  <si>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</si>
  <si>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</si>
  <si>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</si>
  <si>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</si>
  <si>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</si>
  <si>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</si>
  <si>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</si>
  <si>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</si>
  <si>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</si>
  <si>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</si>
  <si>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</si>
  <si>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</si>
  <si>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</si>
  <si>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</si>
  <si>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</si>
  <si>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</si>
  <si>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</si>
  <si>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</si>
  <si>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</si>
  <si>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</si>
  <si>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</si>
  <si>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</si>
  <si>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</si>
  <si>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</si>
  <si>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</si>
  <si>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</si>
  <si>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</si>
  <si>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</si>
  <si>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</si>
  <si>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</si>
  <si>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</si>
  <si>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</si>
  <si>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</si>
  <si>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</si>
  <si>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</si>
  <si>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</si>
  <si>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</si>
  <si>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</si>
  <si>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</si>
  <si>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</si>
  <si>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</si>
  <si>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</si>
  <si>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</si>
  <si>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</si>
  <si>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</si>
  <si>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</si>
  <si>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</si>
  <si>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</si>
  <si>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</si>
  <si>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</si>
  <si>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</si>
  <si>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</si>
  <si>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</si>
  <si>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</si>
  <si>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</si>
  <si>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</si>
  <si>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</si>
  <si>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</si>
  <si>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</si>
  <si>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</si>
  <si>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</si>
  <si>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</si>
  <si>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</si>
  <si>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</si>
  <si>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</si>
  <si>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</si>
  <si>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</si>
  <si>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</si>
  <si>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</si>
  <si>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</si>
  <si>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</si>
  <si>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</si>
  <si>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</si>
  <si>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</si>
  <si>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</si>
  <si>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</si>
  <si>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</si>
  <si>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</si>
  <si>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</si>
  <si>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</si>
  <si>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</si>
  <si>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</si>
  <si>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</si>
  <si>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</si>
  <si>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</si>
  <si>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</si>
  <si>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</si>
  <si>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</si>
  <si>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</si>
  <si>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</si>
  <si>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</si>
  <si>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</si>
  <si>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</si>
  <si>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</si>
  <si>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</si>
  <si>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</si>
  <si>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</si>
  <si>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</si>
  <si>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</si>
  <si>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</si>
  <si>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</si>
  <si>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</si>
  <si>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</si>
  <si>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</si>
  <si>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</si>
  <si>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</si>
  <si>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</si>
  <si>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</si>
  <si>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</si>
  <si>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</si>
  <si>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</si>
  <si>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</si>
  <si>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</si>
  <si>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</si>
  <si>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</si>
  <si>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</si>
  <si>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</si>
  <si>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</si>
  <si>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</si>
  <si>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</si>
  <si>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</si>
  <si>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</si>
  <si>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</si>
  <si>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</si>
  <si>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</si>
  <si>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</si>
  <si>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</si>
  <si>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</si>
  <si>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</si>
  <si>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</si>
  <si>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</si>
  <si>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</si>
  <si>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</si>
  <si>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</si>
  <si>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</si>
  <si>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</si>
  <si>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</si>
  <si>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</si>
  <si>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</si>
  <si>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</si>
  <si>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</si>
  <si>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</si>
  <si>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</si>
  <si>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</si>
  <si>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</si>
  <si>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</si>
  <si>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</si>
  <si>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</si>
  <si>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</si>
  <si>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</si>
  <si>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</si>
  <si>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</si>
  <si>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</si>
  <si>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</si>
  <si>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</si>
  <si>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</si>
  <si>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</si>
  <si>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</si>
  <si>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</si>
  <si>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</si>
  <si>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</si>
  <si>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</si>
  <si>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</si>
  <si>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</si>
  <si>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</si>
  <si>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</si>
  <si>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</si>
  <si>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</si>
  <si>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</si>
  <si>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</si>
  <si>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</si>
  <si>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</si>
  <si>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</si>
  <si>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</si>
  <si>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</si>
  <si>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</si>
  <si>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</si>
  <si>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</si>
  <si>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</si>
  <si>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</si>
  <si>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</si>
  <si>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</si>
  <si>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</si>
  <si>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</si>
  <si>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</si>
  <si>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</si>
  <si>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</si>
  <si>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</si>
  <si>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</si>
  <si>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</si>
  <si>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</si>
  <si>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</si>
  <si>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</si>
  <si>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</si>
  <si>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</si>
  <si>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</si>
  <si>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</si>
  <si>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</si>
  <si>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</si>
  <si>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</si>
  <si>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</si>
  <si>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</si>
  <si>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</si>
  <si>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</si>
  <si>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</si>
  <si>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</si>
  <si>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</si>
  <si>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</si>
  <si>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</si>
  <si>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</si>
  <si>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</si>
  <si>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</si>
  <si>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</si>
  <si>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</si>
  <si>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</si>
  <si>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</si>
  <si>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</si>
  <si>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</si>
  <si>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</si>
  <si>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</si>
  <si>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</si>
  <si>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</si>
  <si>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</si>
  <si>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</si>
  <si>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</si>
  <si>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</si>
  <si>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</si>
  <si>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</si>
  <si>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</si>
  <si>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</si>
  <si>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</si>
  <si>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</si>
  <si>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</si>
  <si>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</si>
  <si>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</si>
  <si>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</si>
  <si>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</si>
  <si>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</si>
  <si>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</si>
  <si>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</si>
  <si>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</si>
  <si>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</si>
  <si>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</si>
  <si>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</si>
  <si>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</si>
  <si>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</si>
  <si>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</si>
  <si>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</si>
  <si>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</si>
  <si>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</si>
  <si>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</si>
  <si>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</si>
  <si>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</si>
  <si>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</si>
  <si>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</si>
  <si>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</si>
  <si>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</si>
  <si>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</si>
  <si>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</si>
  <si>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</si>
  <si>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</si>
  <si>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</si>
  <si>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</si>
  <si>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</si>
  <si>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</si>
  <si>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</si>
  <si>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</si>
  <si>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</si>
  <si>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</si>
  <si>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</si>
  <si>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</si>
  <si>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</si>
  <si>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</si>
  <si>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</si>
  <si>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</si>
  <si>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</si>
  <si>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</si>
  <si>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</si>
  <si>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</si>
  <si>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</si>
  <si>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</si>
  <si>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</si>
  <si>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</si>
  <si>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</si>
  <si>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</si>
  <si>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</si>
  <si>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</si>
  <si>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</si>
  <si>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</si>
  <si>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</si>
  <si>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</si>
  <si>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</si>
  <si>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</si>
  <si>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</si>
  <si>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</si>
  <si>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</si>
  <si>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</si>
  <si>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</si>
  <si>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</si>
  <si>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</si>
  <si>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</si>
  <si>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</si>
  <si>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</si>
  <si>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</si>
  <si>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</si>
  <si>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</si>
  <si>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</si>
  <si>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</si>
  <si>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</si>
  <si>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</si>
  <si>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</si>
  <si>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</si>
  <si>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</si>
  <si>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</si>
  <si>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</si>
  <si>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</si>
  <si>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</si>
  <si>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</si>
  <si>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</si>
  <si>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</si>
  <si>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</si>
  <si>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</si>
  <si>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</si>
  <si>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</si>
  <si>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</si>
  <si>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</si>
  <si>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</si>
  <si>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</si>
  <si>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</si>
  <si>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</si>
  <si>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</si>
  <si>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</si>
  <si>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</si>
  <si>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</si>
  <si>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</si>
  <si>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</si>
  <si>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</si>
  <si>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</si>
  <si>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</si>
  <si>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</si>
  <si>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</si>
  <si>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</si>
  <si>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</si>
  <si>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</si>
  <si>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</si>
  <si>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</si>
  <si>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</si>
  <si>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</si>
  <si>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</si>
  <si>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</si>
  <si>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</si>
  <si>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</si>
  <si>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</si>
  <si>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</si>
  <si>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</si>
  <si>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</si>
  <si>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</si>
  <si>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</si>
  <si>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</si>
  <si>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</si>
  <si>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</si>
  <si>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</si>
  <si>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</si>
  <si>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</si>
  <si>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</si>
  <si>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</si>
  <si>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</si>
  <si>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</si>
  <si>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</si>
  <si>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</si>
  <si>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</si>
  <si>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</si>
  <si>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</si>
  <si>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</si>
  <si>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</si>
  <si>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</si>
  <si>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</si>
  <si>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</si>
  <si>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</si>
  <si>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</si>
  <si>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</si>
  <si>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</si>
  <si>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</si>
  <si>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</si>
  <si>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</si>
  <si>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</si>
  <si>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</si>
  <si>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</si>
  <si>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</si>
  <si>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</si>
  <si>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</si>
  <si>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</si>
  <si>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</si>
  <si>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</si>
  <si>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</si>
  <si>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</si>
  <si>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</si>
  <si>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</si>
  <si>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</si>
  <si>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</si>
  <si>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</si>
  <si>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</si>
  <si>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</si>
  <si>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</si>
  <si>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</si>
  <si>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</si>
  <si>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</si>
  <si>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</si>
  <si>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</si>
  <si>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</si>
  <si>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</si>
  <si>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</si>
  <si>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</si>
  <si>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</si>
  <si>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</si>
  <si>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</si>
  <si>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</si>
  <si>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</si>
  <si>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</si>
  <si>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</si>
  <si>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</si>
  <si>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</si>
  <si>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</si>
  <si>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</si>
  <si>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</si>
  <si>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</si>
  <si>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</si>
  <si>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</si>
  <si>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</si>
  <si>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</si>
  <si>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</si>
  <si>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</si>
  <si>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</si>
  <si>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</si>
  <si>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</si>
  <si>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</si>
  <si>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</si>
  <si>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</si>
  <si>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</si>
  <si>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</si>
  <si>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</si>
  <si>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</si>
  <si>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</si>
  <si>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</si>
  <si>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</si>
  <si>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</si>
  <si>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</si>
  <si>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</si>
  <si>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</si>
  <si>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</si>
  <si>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</si>
  <si>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</si>
  <si>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</si>
  <si>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</si>
  <si>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</si>
  <si>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</si>
  <si>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</si>
  <si>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</si>
  <si>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</si>
  <si>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</si>
  <si>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</si>
  <si>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</si>
  <si>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</si>
  <si>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</si>
  <si>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</si>
  <si>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</si>
  <si>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</si>
  <si>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</si>
  <si>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</si>
  <si>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</si>
  <si>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</si>
  <si>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</si>
  <si>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</si>
  <si>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</si>
  <si>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</si>
  <si>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</si>
  <si>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</si>
  <si>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</si>
  <si>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</si>
  <si>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</si>
  <si>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</si>
  <si>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</si>
  <si>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</si>
  <si>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</si>
  <si>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</si>
  <si>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</si>
  <si>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</si>
  <si>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</si>
  <si>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</si>
  <si>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</si>
  <si>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</si>
  <si>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</si>
  <si>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</si>
  <si>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</si>
  <si>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</si>
  <si>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</si>
  <si>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</si>
  <si>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</si>
  <si>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</si>
  <si>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</si>
  <si>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</si>
  <si>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</si>
  <si>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</si>
  <si>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</si>
  <si>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</si>
  <si>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</si>
  <si>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</si>
  <si>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</si>
  <si>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</si>
  <si>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</si>
  <si>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</si>
  <si>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</si>
  <si>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</si>
  <si>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</si>
  <si>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</si>
  <si>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</si>
  <si>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</si>
  <si>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</si>
  <si>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</si>
  <si>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</si>
  <si>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</si>
  <si>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</si>
  <si>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</si>
  <si>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</si>
  <si>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</si>
  <si>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</si>
  <si>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</si>
  <si>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</si>
  <si>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</si>
  <si>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</si>
  <si>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</si>
  <si>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</si>
  <si>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</si>
  <si>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</si>
  <si>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</si>
  <si>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</si>
  <si>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</si>
  <si>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</si>
  <si>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</si>
  <si>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</si>
  <si>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</si>
  <si>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</si>
  <si>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</si>
  <si>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</si>
  <si>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</si>
  <si>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</si>
  <si>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</si>
  <si>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</si>
  <si>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</si>
  <si>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</si>
  <si>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</si>
  <si>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</si>
  <si>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</si>
  <si>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</si>
  <si>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</si>
  <si>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</si>
  <si>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</si>
  <si>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</si>
  <si>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</si>
  <si>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</si>
  <si>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</si>
  <si>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</si>
  <si>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</si>
  <si>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</si>
  <si>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</si>
  <si>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</si>
  <si>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</si>
  <si>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</si>
  <si>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</si>
  <si>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</si>
  <si>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</si>
  <si>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</si>
  <si>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</si>
  <si>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</si>
  <si>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</si>
  <si>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</si>
  <si>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</si>
  <si>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</si>
  <si>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</si>
  <si>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</si>
  <si>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</si>
  <si>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</si>
  <si>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</si>
  <si>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</si>
  <si>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</si>
  <si>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</si>
  <si>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</si>
  <si>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</si>
  <si>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</si>
  <si>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</si>
  <si>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</si>
  <si>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</si>
  <si>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</si>
  <si>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</si>
  <si>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</si>
  <si>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</si>
  <si>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</si>
  <si>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</si>
  <si>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</si>
  <si>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</si>
  <si>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</si>
  <si>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</si>
  <si>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</si>
  <si>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</si>
  <si>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</si>
  <si>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</si>
  <si>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</si>
  <si>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</si>
  <si>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</si>
  <si>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</si>
  <si>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</si>
  <si>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</si>
  <si>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</si>
  <si>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</si>
  <si>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</si>
  <si>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</si>
  <si>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</si>
  <si>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</si>
  <si>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</si>
  <si>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</si>
  <si>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</si>
  <si>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</si>
  <si>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</si>
  <si>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</si>
  <si>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</si>
  <si>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</si>
  <si>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</si>
  <si>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</si>
  <si>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</si>
  <si>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</si>
  <si>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</si>
  <si>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</si>
  <si>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</si>
  <si>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</si>
  <si>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</si>
  <si>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</si>
  <si>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</si>
  <si>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</si>
  <si>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</si>
  <si>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</si>
  <si>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</si>
  <si>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</si>
  <si>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</si>
  <si>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</si>
  <si>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</si>
  <si>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</si>
  <si>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</si>
  <si>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</si>
  <si>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</si>
  <si>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</si>
  <si>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</si>
  <si>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</si>
  <si>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</si>
  <si>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</si>
  <si>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</si>
  <si>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</si>
  <si>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</si>
  <si>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</si>
  <si>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</si>
  <si>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</si>
  <si>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</si>
  <si>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</si>
  <si>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</si>
  <si>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</si>
  <si>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</si>
  <si>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</si>
  <si>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</si>
  <si>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</si>
  <si>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</si>
  <si>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</si>
  <si>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</si>
  <si>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</si>
  <si>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</si>
  <si>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</si>
  <si>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</si>
  <si>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</si>
  <si>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</si>
  <si>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</si>
  <si>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</si>
  <si>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</si>
  <si>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</si>
  <si>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</si>
  <si>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</si>
  <si>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</si>
  <si>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</si>
  <si>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</si>
  <si>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</si>
  <si>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</si>
  <si>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</si>
  <si>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</si>
  <si>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</si>
  <si>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</si>
  <si>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</si>
  <si>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</si>
  <si>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</si>
  <si>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</si>
  <si>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</si>
  <si>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</si>
  <si>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</si>
  <si>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</si>
  <si>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</si>
  <si>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</si>
  <si>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</si>
  <si>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</si>
  <si>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</si>
  <si>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</si>
  <si>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</si>
  <si>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</si>
  <si>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</si>
  <si>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</si>
  <si>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</si>
  <si>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</si>
  <si>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</si>
  <si>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</si>
  <si>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</si>
  <si>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</si>
  <si>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</si>
  <si>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</si>
  <si>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</si>
  <si>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</si>
  <si>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</si>
  <si>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</si>
  <si>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</si>
  <si>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</si>
  <si>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</si>
  <si>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</si>
  <si>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</si>
  <si>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</si>
  <si>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</si>
  <si>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</si>
  <si>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</si>
  <si>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</si>
  <si>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</si>
  <si>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</si>
  <si>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</si>
  <si>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</si>
  <si>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</si>
  <si>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</si>
  <si>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</si>
  <si>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</si>
  <si>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</si>
  <si>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</si>
  <si>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</si>
  <si>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</si>
  <si>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</si>
  <si>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</si>
  <si>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</si>
  <si>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</si>
  <si>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</si>
  <si>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</si>
  <si>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</si>
  <si>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</si>
  <si>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</si>
  <si>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</si>
  <si>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</si>
  <si>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</si>
  <si>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</si>
  <si>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</si>
  <si>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</si>
  <si>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</si>
  <si>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</si>
  <si>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</si>
  <si>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</si>
  <si>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</si>
  <si>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</si>
  <si>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</si>
  <si>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</si>
  <si>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</si>
  <si>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</si>
  <si>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</si>
  <si>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</si>
  <si>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</si>
  <si>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</si>
  <si>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</si>
  <si>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</si>
  <si>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</si>
  <si>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</si>
  <si>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</si>
  <si>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</si>
  <si>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</si>
  <si>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</si>
  <si>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</si>
  <si>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</si>
  <si>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</si>
  <si>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</si>
  <si>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</si>
  <si>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</si>
  <si>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</si>
  <si>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</si>
  <si>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</si>
  <si>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</si>
  <si>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</si>
  <si>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</si>
  <si>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</si>
  <si>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</si>
  <si>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</si>
  <si>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</si>
  <si>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</si>
  <si>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</si>
  <si>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</si>
  <si>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</si>
  <si>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</si>
  <si>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</si>
  <si>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</si>
  <si>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</si>
  <si>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</si>
  <si>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</si>
  <si>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</si>
  <si>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</si>
  <si>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</si>
  <si>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</si>
  <si>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</si>
  <si>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</si>
  <si>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</si>
  <si>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</si>
  <si>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</si>
  <si>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</si>
  <si>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</si>
  <si>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</si>
  <si>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</si>
  <si>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</si>
  <si>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</si>
  <si>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</si>
  <si>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</si>
  <si>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</si>
  <si>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</si>
  <si>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</si>
  <si>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</si>
  <si>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</si>
  <si>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</si>
  <si>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</si>
  <si>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</si>
  <si>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</si>
  <si>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</si>
  <si>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</si>
  <si>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</si>
  <si>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</si>
  <si>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</si>
  <si>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</si>
  <si>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</si>
  <si>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</si>
  <si>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</si>
  <si>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</si>
  <si>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</si>
  <si>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</si>
  <si>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</si>
  <si>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</si>
  <si>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</si>
  <si>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</si>
  <si>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</si>
  <si>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</si>
  <si>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</si>
  <si>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</si>
  <si>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</si>
  <si>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</si>
  <si>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</si>
  <si>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</si>
  <si>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</si>
  <si>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</si>
  <si>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</si>
  <si>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</si>
  <si>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</si>
  <si>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</si>
  <si>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</si>
  <si>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</si>
  <si>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</si>
  <si>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</si>
  <si>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</si>
  <si>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</si>
  <si>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</si>
  <si>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</si>
  <si>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</si>
  <si>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</si>
  <si>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</si>
  <si>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</si>
  <si>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</si>
  <si>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</si>
  <si>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</si>
  <si>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</si>
  <si>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</si>
  <si>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</si>
  <si>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</si>
  <si>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</si>
  <si>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</si>
  <si>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</si>
  <si>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</si>
  <si>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</si>
  <si>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</si>
  <si>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</si>
  <si>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</si>
  <si>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</si>
  <si>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</si>
  <si>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</si>
  <si>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</si>
  <si>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</si>
  <si>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</si>
  <si>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</si>
  <si>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</si>
  <si>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</si>
  <si>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</si>
  <si>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</si>
  <si>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</si>
  <si>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</si>
  <si>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</si>
  <si>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</si>
  <si>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</si>
  <si>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</si>
  <si>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</si>
  <si>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</si>
  <si>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</si>
  <si>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</si>
  <si>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</si>
  <si>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</si>
  <si>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</si>
  <si>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</si>
  <si>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</si>
  <si>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</si>
  <si>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</si>
  <si>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</si>
  <si>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</si>
  <si>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</si>
  <si>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</si>
  <si>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</si>
  <si>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</si>
  <si>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</si>
  <si>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</si>
  <si>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</si>
  <si>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</si>
  <si>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</si>
  <si>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</si>
  <si>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</si>
  <si>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</si>
  <si>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</si>
  <si>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</si>
  <si>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</si>
  <si>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</si>
  <si>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</si>
  <si>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</si>
  <si>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</si>
  <si>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</si>
  <si>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</si>
  <si>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</si>
  <si>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</si>
  <si>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</si>
  <si>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</si>
  <si>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</si>
  <si>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</si>
  <si>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</si>
  <si>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</si>
  <si>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</si>
  <si>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</si>
  <si>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</si>
  <si>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</si>
  <si>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</si>
  <si>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</si>
  <si>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</si>
  <si>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</si>
  <si>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</si>
  <si>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</si>
  <si>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</si>
  <si>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</si>
  <si>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</si>
  <si>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</si>
  <si>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</si>
  <si>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</si>
  <si>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</si>
  <si>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</si>
  <si>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</si>
  <si>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</si>
  <si>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</si>
  <si>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</si>
  <si>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</si>
  <si>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</si>
  <si>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</si>
  <si>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</si>
  <si>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</si>
  <si>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</si>
  <si>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</si>
  <si>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</si>
  <si>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</si>
  <si>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</si>
  <si>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</si>
  <si>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</si>
  <si>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</si>
  <si>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</si>
  <si>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</si>
  <si>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</si>
  <si>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</si>
  <si>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</si>
  <si>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</si>
  <si>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</si>
  <si>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</si>
  <si>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</si>
  <si>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</si>
  <si>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</si>
  <si>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</si>
  <si>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</si>
  <si>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</si>
  <si>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</si>
  <si>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</si>
  <si>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</si>
  <si>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</si>
  <si>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</si>
  <si>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</si>
  <si>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</si>
  <si>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</si>
  <si>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</si>
  <si>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</si>
  <si>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</si>
  <si>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</si>
  <si>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</si>
  <si>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</si>
  <si>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</si>
  <si>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</si>
  <si>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</si>
  <si>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</si>
  <si>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</si>
  <si>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</si>
  <si>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</si>
  <si>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</si>
  <si>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</si>
  <si>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</si>
  <si>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</si>
  <si>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</si>
  <si>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</si>
  <si>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</si>
  <si>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</si>
  <si>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</si>
  <si>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</si>
  <si>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</si>
  <si>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</si>
  <si>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</si>
  <si>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</si>
  <si>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</si>
  <si>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</si>
  <si>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</si>
  <si>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</si>
  <si>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</si>
  <si>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</si>
  <si>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</si>
  <si>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</si>
  <si>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</si>
  <si>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</si>
  <si>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</si>
  <si>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</si>
  <si>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</si>
  <si>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</si>
  <si>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</si>
  <si>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</si>
  <si>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</si>
  <si>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</si>
  <si>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</si>
  <si>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</si>
  <si>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</si>
  <si>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</si>
  <si>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</si>
  <si>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</si>
  <si>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</si>
  <si>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</si>
  <si>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</si>
  <si>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</si>
  <si>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</si>
  <si>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</si>
  <si>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</si>
  <si>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</si>
  <si>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</si>
  <si>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</si>
  <si>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</si>
  <si>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</si>
  <si>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</si>
  <si>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</si>
  <si>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</si>
  <si>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</si>
  <si>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</si>
  <si>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</si>
  <si>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</si>
  <si>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</si>
  <si>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</si>
  <si>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</si>
  <si>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</si>
  <si>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</si>
  <si>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</si>
  <si>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</si>
  <si>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</si>
  <si>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</si>
  <si>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</si>
  <si>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</si>
  <si>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</si>
  <si>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</si>
  <si>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</si>
  <si>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</si>
  <si>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</si>
  <si>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</si>
  <si>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</si>
  <si>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</si>
  <si>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</si>
  <si>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</si>
  <si>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</si>
  <si>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</si>
  <si>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</si>
  <si>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</si>
  <si>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</si>
  <si>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</si>
  <si>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</si>
  <si>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</si>
  <si>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</si>
  <si>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</si>
  <si>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</si>
  <si>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</si>
  <si>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</si>
  <si>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</si>
  <si>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</si>
  <si>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</si>
  <si>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</si>
  <si>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</si>
  <si>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</si>
  <si>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</si>
  <si>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</si>
  <si>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</si>
  <si>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</si>
  <si>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</si>
  <si>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</si>
  <si>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</si>
  <si>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</si>
  <si>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</si>
  <si>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</si>
  <si>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</si>
  <si>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</si>
  <si>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</si>
  <si>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</si>
  <si>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</si>
  <si>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</si>
  <si>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</si>
  <si>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</si>
  <si>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</si>
  <si>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</si>
  <si>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</si>
  <si>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</si>
  <si>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</si>
  <si>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</si>
  <si>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</si>
  <si>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</si>
  <si>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</si>
  <si>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</si>
  <si>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</si>
  <si>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</si>
  <si>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</si>
  <si>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</si>
  <si>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</si>
  <si>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</si>
  <si>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</si>
  <si>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</si>
  <si>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</si>
  <si>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</si>
  <si>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</si>
  <si>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</si>
  <si>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</si>
  <si>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</si>
  <si>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</si>
  <si>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</si>
  <si>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</si>
  <si>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</si>
  <si>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</si>
  <si>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</si>
  <si>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</si>
  <si>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</si>
  <si>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</si>
  <si>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</si>
  <si>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</si>
  <si>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</si>
  <si>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</si>
  <si>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</si>
  <si>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</si>
  <si>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</si>
  <si>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</si>
  <si>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</si>
  <si>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</si>
  <si>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</si>
  <si>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</si>
  <si>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</si>
  <si>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</si>
  <si>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</si>
  <si>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</si>
  <si>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</si>
  <si>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</si>
  <si>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</si>
  <si>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</si>
  <si>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</si>
  <si>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</si>
  <si>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</si>
  <si>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</si>
  <si>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</si>
  <si>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</si>
  <si>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</si>
  <si>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</si>
  <si>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</si>
  <si>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</si>
  <si>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</si>
  <si>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</si>
  <si>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</si>
  <si>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</si>
  <si>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</si>
  <si>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</si>
  <si>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</si>
  <si>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</si>
  <si>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</si>
  <si>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</si>
  <si>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</si>
  <si>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</si>
  <si>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</si>
  <si>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</si>
  <si>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</si>
  <si>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</si>
  <si>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</si>
  <si>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</si>
  <si>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</si>
  <si>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</si>
  <si>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</si>
  <si>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</si>
  <si>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</si>
  <si>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</si>
  <si>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</si>
  <si>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</si>
  <si>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</si>
  <si>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</si>
  <si>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</si>
  <si>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</si>
  <si>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</si>
  <si>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</si>
  <si>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</si>
  <si>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</si>
  <si>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</si>
  <si>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</si>
  <si>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</si>
  <si>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</si>
  <si>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</si>
  <si>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</si>
  <si>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</si>
  <si>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</si>
  <si>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</si>
  <si>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</si>
  <si>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</si>
  <si>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</si>
  <si>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</si>
  <si>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</si>
  <si>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</si>
  <si>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</si>
  <si>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</si>
  <si>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</si>
  <si>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</si>
  <si>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</si>
  <si>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</si>
  <si>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</si>
  <si>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</si>
  <si>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</si>
  <si>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</si>
  <si>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</si>
  <si>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</si>
  <si>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</si>
  <si>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</si>
  <si>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</si>
  <si>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</si>
  <si>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</si>
  <si>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</si>
  <si>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</si>
  <si>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</si>
  <si>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</si>
  <si>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</si>
  <si>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</si>
  <si>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</si>
  <si>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</si>
  <si>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</si>
  <si>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</si>
  <si>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</si>
  <si>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</si>
  <si>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</si>
  <si>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</si>
  <si>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</si>
  <si>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</si>
  <si>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</si>
  <si>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</si>
  <si>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</si>
  <si>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</si>
  <si>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</si>
  <si>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</si>
  <si>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</si>
  <si>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</si>
  <si>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</si>
  <si>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</si>
  <si>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</si>
  <si>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</si>
  <si>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</si>
  <si>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</si>
  <si>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</si>
  <si>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</si>
  <si>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</si>
  <si>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</si>
  <si>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</si>
  <si>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</si>
  <si>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</si>
  <si>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</si>
  <si>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</si>
  <si>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</si>
  <si>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</si>
  <si>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</si>
  <si>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</si>
  <si>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</si>
  <si>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</si>
  <si>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</si>
  <si>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</si>
  <si>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</si>
  <si>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</si>
  <si>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</si>
  <si>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</si>
  <si>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</si>
  <si>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</si>
  <si>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</si>
  <si>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</si>
  <si>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</si>
  <si>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</si>
  <si>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</si>
  <si>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</si>
  <si>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</si>
  <si>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</si>
  <si>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</si>
  <si>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</si>
  <si>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</si>
  <si>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</si>
  <si>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</si>
  <si>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</si>
  <si>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</si>
  <si>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</si>
  <si>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</si>
  <si>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</si>
  <si>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</si>
  <si>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</si>
  <si>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</si>
  <si>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</si>
  <si>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</si>
  <si>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</si>
  <si>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</si>
  <si>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</si>
  <si>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</si>
  <si>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</si>
  <si>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</si>
  <si>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</si>
  <si>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</si>
  <si>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</si>
  <si>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</si>
  <si>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</si>
  <si>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</si>
  <si>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</si>
  <si>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</si>
  <si>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</si>
  <si>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</si>
  <si>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</si>
  <si>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</si>
  <si>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</si>
  <si>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</si>
  <si>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</si>
  <si>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</si>
  <si>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</si>
  <si>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</si>
  <si>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</si>
  <si>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</si>
  <si>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</si>
  <si>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</si>
  <si>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</si>
  <si>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</si>
  <si>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</si>
  <si>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</si>
  <si>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</si>
  <si>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</si>
  <si>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</si>
  <si>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</si>
  <si>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</si>
  <si>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</si>
  <si>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</si>
  <si>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</si>
  <si>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</si>
  <si>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</si>
  <si>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</si>
  <si>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</si>
  <si>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</si>
  <si>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</si>
  <si>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</si>
  <si>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</si>
  <si>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</si>
  <si>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</si>
  <si>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</si>
  <si>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</si>
  <si>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</si>
  <si>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</si>
  <si>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</si>
  <si>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</si>
  <si>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</si>
  <si>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</si>
  <si>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</si>
  <si>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</si>
  <si>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</si>
  <si>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</si>
  <si>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</si>
  <si>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</si>
  <si>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</si>
  <si>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</si>
  <si>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</si>
  <si>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</si>
  <si>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</si>
  <si>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</si>
  <si>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</si>
  <si>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</si>
  <si>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</si>
  <si>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</si>
  <si>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</si>
  <si>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</si>
  <si>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</si>
  <si>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</si>
  <si>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</si>
  <si>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</si>
  <si>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</si>
  <si>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</si>
  <si>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</si>
  <si>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</si>
  <si>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</si>
  <si>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</si>
  <si>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</si>
  <si>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</si>
  <si>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</si>
  <si>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</si>
  <si>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</si>
  <si>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</si>
  <si>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</si>
  <si>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</si>
  <si>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</si>
  <si>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</si>
  <si>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</si>
  <si>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</si>
  <si>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</si>
  <si>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</si>
  <si>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</si>
  <si>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</si>
  <si>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</si>
  <si>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</si>
  <si>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</si>
  <si>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</si>
  <si>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</si>
  <si>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</si>
  <si>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</si>
  <si>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</si>
  <si>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</si>
  <si>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</si>
  <si>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</si>
  <si>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</si>
  <si>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</si>
  <si>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</si>
  <si>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</si>
  <si>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</si>
  <si>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</si>
  <si>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</si>
  <si>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</si>
  <si>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</si>
  <si>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</si>
  <si>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</si>
  <si>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</si>
  <si>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</si>
  <si>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</si>
  <si>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</si>
  <si>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</si>
  <si>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</si>
  <si>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</si>
  <si>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</si>
  <si>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</si>
  <si>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</si>
  <si>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</si>
  <si>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</si>
  <si>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</si>
  <si>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</si>
  <si>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</si>
  <si>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</si>
  <si>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</si>
  <si>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</si>
  <si>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</si>
  <si>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</si>
  <si>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</si>
  <si>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</si>
  <si>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</si>
  <si>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</si>
  <si>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</si>
  <si>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</si>
  <si>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</si>
  <si>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</si>
  <si>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</si>
  <si>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</si>
  <si>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</si>
  <si>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</si>
  <si>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</si>
  <si>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</si>
  <si>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</si>
  <si>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</si>
  <si>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</si>
  <si>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</si>
  <si>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</si>
  <si>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</si>
  <si>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</si>
  <si>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</si>
  <si>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</si>
  <si>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</si>
  <si>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</si>
  <si>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</si>
  <si>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</si>
  <si>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</si>
  <si>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</si>
  <si>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</si>
  <si>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</si>
  <si>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</si>
  <si>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</si>
  <si>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</si>
  <si>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</si>
  <si>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</si>
  <si>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</si>
  <si>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</si>
  <si>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</si>
  <si>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</si>
  <si>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</si>
  <si>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</si>
  <si>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</si>
  <si>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</si>
  <si>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</si>
  <si>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</si>
  <si>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</si>
  <si>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</si>
  <si>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</si>
  <si>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</si>
  <si>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</si>
  <si>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</si>
  <si>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</si>
  <si>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</si>
  <si>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</si>
  <si>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</si>
  <si>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</si>
  <si>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</si>
  <si>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</si>
  <si>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</si>
  <si>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</si>
  <si>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</si>
  <si>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</si>
  <si>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</si>
  <si>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</si>
  <si>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</si>
  <si>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</si>
  <si>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</si>
  <si>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</si>
  <si>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</si>
  <si>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</si>
  <si>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</si>
  <si>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</si>
  <si>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</si>
  <si>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</si>
  <si>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</si>
  <si>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</si>
  <si>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</si>
  <si>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</si>
  <si>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</si>
  <si>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</si>
  <si>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</si>
  <si>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</si>
  <si>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</si>
  <si>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</si>
  <si>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</si>
  <si>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</si>
  <si>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</si>
  <si>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</si>
  <si>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</si>
  <si>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</si>
  <si>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</si>
  <si>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</si>
  <si>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</si>
  <si>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</si>
  <si>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</si>
  <si>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</si>
  <si>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</si>
  <si>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</si>
  <si>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</si>
  <si>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</si>
  <si>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</si>
  <si>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</si>
  <si>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</si>
  <si>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</si>
  <si>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</si>
  <si>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</si>
  <si>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</si>
  <si>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</si>
  <si>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</si>
  <si>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</si>
  <si>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</si>
  <si>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</si>
  <si>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</si>
  <si>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</si>
  <si>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</si>
  <si>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</si>
  <si>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</si>
  <si>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</si>
  <si>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</si>
  <si>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</si>
  <si>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</si>
  <si>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</si>
  <si>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</si>
  <si>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</si>
  <si>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</si>
  <si>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</si>
  <si>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</si>
  <si>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</si>
  <si>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</si>
  <si>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</si>
  <si>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</si>
  <si>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</si>
  <si>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</si>
  <si>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</si>
  <si>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</si>
  <si>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</si>
  <si>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</si>
  <si>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</si>
  <si>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</si>
  <si>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</si>
  <si>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</si>
  <si>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</si>
  <si>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</si>
  <si>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</si>
  <si>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</si>
  <si>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</si>
  <si>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</si>
  <si>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</si>
  <si>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</si>
  <si>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</si>
  <si>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</si>
  <si>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</si>
  <si>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</si>
  <si>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</si>
  <si>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</si>
  <si>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</si>
  <si>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</si>
  <si>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</si>
  <si>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</si>
  <si>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</si>
  <si>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</si>
  <si>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</si>
  <si>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</si>
  <si>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</si>
  <si>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</si>
  <si>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</si>
  <si>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</si>
  <si>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</si>
  <si>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</si>
  <si>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</si>
  <si>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</si>
  <si>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</si>
  <si>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</si>
  <si>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</si>
  <si>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</si>
  <si>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</si>
  <si>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</si>
  <si>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</si>
  <si>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</si>
  <si>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</si>
  <si>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</si>
  <si>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</si>
  <si>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</si>
  <si>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</si>
  <si>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</si>
  <si>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</si>
  <si>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</si>
  <si>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</si>
  <si>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</si>
  <si>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</si>
  <si>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</si>
  <si>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</si>
  <si>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</si>
  <si>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</si>
  <si>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</si>
  <si>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</si>
  <si>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</si>
  <si>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</si>
  <si>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</si>
  <si>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</si>
  <si>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</si>
  <si>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</si>
  <si>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</si>
  <si>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</si>
  <si>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</si>
  <si>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</si>
  <si>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</si>
  <si>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</si>
  <si>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</si>
  <si>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</si>
  <si>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</si>
  <si>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</si>
  <si>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</si>
  <si>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</si>
  <si>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</si>
  <si>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</si>
  <si>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</si>
  <si>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</si>
  <si>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</si>
  <si>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</si>
  <si>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</si>
  <si>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</si>
  <si>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</si>
  <si>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</si>
  <si>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</si>
  <si>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</si>
  <si>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</si>
  <si>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</si>
  <si>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</si>
  <si>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</si>
  <si>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</si>
  <si>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</si>
  <si>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</si>
  <si>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</si>
  <si>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</si>
  <si>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</si>
  <si>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</si>
  <si>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</si>
  <si>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</si>
  <si>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</si>
  <si>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</si>
  <si>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</si>
  <si>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</si>
  <si>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</si>
  <si>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</si>
  <si>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</si>
  <si>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</si>
  <si>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</si>
  <si>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</si>
  <si>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</si>
  <si>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</si>
  <si>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</si>
  <si>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</si>
  <si>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</si>
  <si>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</si>
  <si>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</si>
  <si>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</si>
  <si>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</si>
  <si>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</si>
  <si>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</si>
  <si>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</si>
  <si>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</si>
  <si>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</si>
  <si>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</si>
  <si>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</si>
  <si>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</si>
  <si>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</si>
  <si>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</si>
  <si>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</si>
  <si>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</si>
  <si>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</si>
  <si>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</si>
  <si>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</si>
  <si>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</si>
  <si>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</si>
  <si>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</si>
  <si>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</si>
  <si>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</si>
  <si>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</si>
  <si>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</si>
  <si>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</si>
  <si>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</si>
  <si>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</si>
  <si>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</si>
  <si>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</si>
  <si>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</si>
  <si>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</si>
  <si>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</si>
  <si>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</si>
  <si>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</si>
  <si>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</si>
  <si>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</si>
  <si>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</si>
  <si>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</si>
  <si>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</si>
  <si>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</si>
  <si>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</si>
  <si>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</si>
  <si>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</si>
  <si>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</si>
  <si>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</si>
  <si>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</si>
  <si>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</si>
  <si>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</si>
  <si>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</si>
  <si>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</si>
  <si>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</si>
  <si>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</si>
  <si>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</si>
  <si>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</si>
  <si>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</si>
  <si>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</si>
  <si>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</si>
  <si>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</si>
  <si>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</si>
  <si>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</si>
  <si>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</si>
  <si>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</si>
  <si>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</si>
  <si>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</si>
  <si>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</si>
  <si>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</si>
  <si>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</si>
  <si>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</si>
  <si>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</si>
  <si>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</si>
  <si>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</si>
  <si>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</si>
  <si>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</si>
  <si>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</si>
  <si>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</si>
  <si>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</si>
  <si>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</si>
  <si>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</si>
  <si>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</si>
  <si>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</si>
  <si>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</si>
  <si>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</si>
  <si>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</si>
  <si>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</si>
  <si>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</si>
  <si>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</si>
  <si>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</si>
  <si>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</si>
  <si>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</si>
  <si>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</si>
  <si>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</si>
  <si>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</si>
  <si>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</si>
  <si>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</si>
  <si>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</si>
  <si>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</si>
  <si>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</si>
  <si>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</si>
  <si>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</si>
  <si>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</si>
  <si>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</si>
  <si>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</si>
  <si>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</si>
  <si>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</si>
  <si>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</si>
  <si>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</si>
  <si>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</si>
  <si>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</si>
  <si>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</si>
  <si>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</si>
  <si>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</si>
  <si>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</si>
  <si>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</si>
  <si>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</si>
  <si>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</si>
  <si>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</si>
  <si>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</si>
  <si>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</si>
  <si>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</si>
  <si>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</si>
  <si>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</si>
  <si>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</si>
  <si>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</si>
  <si>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</si>
  <si>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</si>
  <si>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</si>
  <si>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</si>
  <si>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</si>
  <si>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</si>
  <si>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</si>
  <si>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</si>
  <si>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</si>
  <si>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</si>
  <si>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</si>
  <si>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</si>
  <si>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</si>
  <si>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</si>
  <si>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</si>
  <si>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</si>
  <si>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</si>
  <si>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</si>
  <si>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</si>
  <si>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</si>
  <si>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</si>
  <si>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</si>
  <si>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</si>
  <si>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</si>
  <si>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</si>
  <si>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</si>
  <si>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</si>
  <si>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</si>
  <si>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</si>
  <si>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</si>
  <si>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</si>
  <si>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</si>
  <si>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</si>
  <si>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</si>
  <si>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</si>
  <si>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</si>
  <si>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</si>
  <si>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</si>
  <si>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</si>
  <si>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</si>
  <si>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</si>
  <si>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</si>
  <si>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</si>
  <si>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</si>
  <si>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</si>
  <si>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</si>
  <si>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</si>
  <si>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</si>
  <si>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</si>
  <si>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</si>
  <si>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</si>
  <si>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</si>
  <si>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</si>
  <si>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</si>
  <si>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</si>
  <si>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</si>
  <si>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</si>
  <si>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</si>
  <si>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</si>
  <si>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</si>
  <si>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</si>
  <si>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</si>
  <si>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</si>
  <si>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</si>
  <si>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</si>
  <si>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</si>
  <si>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</si>
  <si>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</si>
  <si>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</si>
  <si>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</si>
  <si>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</si>
  <si>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</si>
  <si>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</si>
  <si>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</si>
  <si>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</si>
  <si>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</si>
  <si>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</si>
  <si>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</si>
  <si>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</si>
  <si>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</si>
  <si>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</si>
  <si>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</si>
  <si>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</si>
  <si>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</si>
  <si>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</si>
  <si>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</si>
  <si>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</si>
  <si>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</si>
  <si>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</si>
  <si>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</si>
  <si>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</si>
  <si>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</si>
  <si>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</si>
  <si>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</si>
  <si>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</si>
  <si>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</si>
  <si>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</si>
  <si>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</si>
  <si>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</si>
  <si>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</si>
  <si>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</si>
  <si>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</si>
  <si>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</si>
  <si>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</si>
  <si>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</si>
  <si>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</si>
  <si>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</si>
  <si>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</si>
  <si>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</si>
  <si>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</si>
  <si>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</si>
  <si>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</si>
  <si>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</si>
  <si>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</si>
  <si>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</si>
  <si>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</si>
  <si>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</si>
  <si>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</si>
  <si>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</si>
  <si>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</si>
  <si>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</si>
  <si>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</si>
  <si>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</si>
  <si>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</si>
  <si>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</si>
  <si>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</si>
  <si>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</si>
  <si>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</si>
  <si>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</si>
  <si>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</si>
  <si>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</si>
  <si>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</si>
  <si>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</si>
  <si>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</si>
  <si>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</si>
  <si>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</si>
  <si>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</si>
  <si>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</si>
  <si>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</si>
  <si>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</si>
  <si>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</si>
  <si>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</si>
  <si>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</si>
  <si>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</si>
  <si>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</si>
  <si>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</si>
  <si>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</si>
  <si>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</si>
  <si>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</si>
  <si>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</si>
  <si>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</si>
  <si>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</si>
  <si>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</si>
  <si>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</si>
  <si>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</si>
  <si>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</si>
  <si>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</si>
  <si>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</si>
  <si>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</si>
  <si>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</si>
  <si>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</si>
  <si>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</si>
  <si>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</si>
  <si>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</si>
  <si>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</si>
  <si>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</si>
  <si>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</si>
  <si>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</si>
  <si>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</si>
  <si>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</si>
  <si>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</si>
  <si>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</si>
  <si>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</si>
  <si>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</si>
  <si>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</si>
  <si>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</si>
  <si>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</si>
  <si>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</si>
  <si>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</si>
  <si>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</si>
  <si>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</si>
  <si>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</si>
  <si>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</si>
  <si>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</si>
  <si>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</si>
  <si>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</si>
  <si>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</si>
  <si>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</si>
  <si>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</si>
  <si>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</si>
  <si>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</si>
  <si>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</si>
  <si>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</si>
  <si>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</si>
  <si>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</si>
  <si>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</si>
  <si>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</si>
  <si>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</si>
  <si>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</si>
  <si>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</si>
  <si>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</si>
  <si>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</si>
  <si>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</si>
  <si>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</si>
  <si>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</si>
  <si>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</si>
  <si>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</si>
  <si>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</si>
  <si>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</si>
  <si>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</si>
  <si>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</si>
  <si>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</si>
  <si>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</si>
  <si>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</si>
  <si>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</si>
  <si>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</si>
  <si>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</si>
  <si>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</si>
  <si>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</si>
  <si>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</si>
  <si>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</si>
  <si>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</si>
  <si>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</si>
  <si>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</si>
  <si>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</si>
  <si>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</si>
  <si>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</si>
  <si>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</si>
  <si>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</si>
  <si>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</si>
  <si>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</si>
  <si>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</si>
  <si>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</si>
  <si>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</si>
  <si>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</si>
  <si>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</si>
  <si>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</si>
  <si>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</si>
  <si>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</si>
  <si>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</si>
  <si>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</si>
  <si>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</si>
  <si>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</si>
  <si>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</si>
  <si>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</si>
  <si>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</si>
  <si>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</si>
  <si>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</si>
  <si>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</si>
  <si>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</si>
  <si>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</si>
  <si>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</si>
  <si>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</si>
  <si>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</si>
  <si>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</si>
  <si>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</si>
  <si>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</si>
  <si>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</si>
  <si>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</si>
  <si>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</si>
  <si>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</si>
  <si>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</si>
  <si>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</si>
  <si>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</si>
  <si>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</si>
  <si>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</si>
  <si>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</si>
  <si>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</si>
  <si>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</si>
  <si>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</si>
  <si>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</si>
  <si>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</si>
  <si>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</si>
  <si>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</si>
  <si>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</si>
  <si>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</si>
  <si>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</si>
  <si>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</si>
  <si>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</si>
  <si>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</si>
  <si>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</si>
  <si>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</si>
  <si>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</si>
  <si>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</si>
  <si>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</si>
  <si>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</si>
  <si>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</si>
  <si>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</si>
  <si>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</si>
  <si>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</si>
  <si>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</si>
  <si>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</si>
  <si>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</si>
  <si>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</si>
  <si>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</si>
  <si>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</si>
  <si>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</si>
  <si>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</si>
  <si>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</si>
  <si>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</si>
  <si>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</si>
  <si>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</si>
  <si>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</si>
  <si>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</si>
  <si>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</si>
  <si>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</si>
  <si>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</si>
  <si>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</si>
  <si>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</si>
  <si>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</si>
  <si>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</si>
  <si>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</si>
  <si>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</si>
  <si>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</si>
  <si>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</si>
  <si>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</si>
  <si>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</si>
  <si>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</si>
  <si>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</si>
  <si>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</si>
  <si>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</si>
  <si>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</si>
  <si>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</si>
  <si>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</si>
  <si>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</si>
  <si>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</si>
  <si>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</si>
  <si>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</si>
  <si>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</si>
  <si>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</si>
  <si>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</si>
  <si>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</si>
  <si>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</si>
  <si>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</si>
  <si>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</si>
  <si>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</si>
  <si>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</si>
  <si>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</si>
  <si>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</si>
  <si>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</si>
  <si>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</si>
  <si>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</si>
  <si>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</si>
  <si>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</si>
  <si>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</si>
  <si>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</si>
  <si>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</si>
  <si>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</si>
  <si>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</si>
  <si>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</si>
  <si>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</si>
  <si>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</si>
  <si>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</si>
  <si>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</si>
  <si>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</si>
  <si>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</si>
  <si>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</si>
  <si>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</si>
  <si>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</si>
  <si>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</si>
  <si>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</si>
  <si>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</si>
  <si>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</si>
  <si>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</si>
  <si>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</si>
  <si>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</si>
  <si>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</si>
  <si>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</si>
  <si>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</si>
  <si>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</si>
  <si>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</si>
  <si>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</si>
  <si>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</si>
  <si>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</si>
  <si>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</si>
  <si>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</si>
  <si>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</si>
  <si>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</si>
  <si>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</si>
  <si>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</si>
  <si>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</si>
  <si>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</si>
  <si>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</si>
  <si>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</si>
  <si>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</si>
  <si>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</si>
  <si>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</si>
  <si>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</si>
  <si>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</si>
  <si>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</si>
  <si>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</si>
  <si>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</si>
  <si>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</si>
  <si>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</si>
  <si>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</si>
  <si>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</si>
  <si>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</si>
  <si>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</si>
  <si>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</si>
  <si>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</si>
  <si>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</si>
  <si>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</si>
  <si>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</si>
  <si>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</si>
  <si>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</si>
  <si>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</si>
  <si>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</si>
  <si>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</si>
  <si>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</si>
  <si>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</si>
  <si>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</si>
  <si>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</si>
  <si>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</si>
  <si>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</si>
  <si>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</si>
  <si>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</si>
  <si>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</si>
  <si>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</si>
  <si>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</si>
  <si>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</si>
  <si>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</si>
  <si>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</si>
  <si>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</si>
  <si>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</si>
  <si>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</si>
  <si>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</si>
  <si>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</si>
  <si>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</si>
  <si>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</si>
  <si>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</si>
  <si>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</si>
  <si>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</si>
  <si>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</si>
  <si>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</si>
  <si>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</si>
  <si>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</si>
  <si>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</si>
  <si>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</si>
  <si>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</si>
  <si>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</si>
  <si>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</si>
  <si>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</si>
  <si>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</si>
  <si>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</si>
  <si>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</si>
  <si>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</si>
  <si>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</si>
  <si>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</si>
  <si>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</si>
  <si>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</si>
  <si>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</si>
  <si>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</si>
  <si>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</si>
  <si>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</si>
  <si>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</si>
  <si>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</si>
  <si>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</si>
  <si>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</si>
  <si>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</si>
  <si>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</si>
  <si>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</si>
  <si>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</si>
  <si>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</si>
  <si>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</si>
  <si>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</si>
  <si>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</si>
  <si>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</si>
  <si>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</si>
  <si>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</si>
  <si>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</si>
  <si>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</si>
  <si>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</si>
  <si>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</si>
  <si>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</si>
  <si>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</si>
  <si>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</si>
  <si>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</si>
  <si>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</si>
  <si>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</si>
  <si>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</si>
  <si>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</si>
  <si>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</si>
  <si>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</si>
  <si>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</si>
  <si>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</si>
  <si>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</si>
  <si>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</si>
  <si>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</si>
  <si>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</si>
  <si>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</si>
  <si>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</si>
  <si>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</si>
  <si>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</si>
  <si>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</si>
  <si>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</si>
  <si>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</si>
  <si>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</si>
  <si>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</si>
  <si>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</si>
  <si>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</si>
  <si>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</si>
  <si>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</si>
  <si>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</si>
  <si>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</si>
  <si>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</si>
  <si>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</si>
  <si>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</si>
  <si>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</si>
  <si>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</si>
  <si>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</si>
  <si>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</si>
  <si>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</si>
  <si>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</si>
  <si>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</si>
  <si>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</si>
  <si>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</si>
  <si>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</si>
  <si>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</si>
  <si>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</si>
  <si>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</si>
  <si>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</si>
  <si>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</si>
  <si>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</si>
  <si>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</si>
  <si>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</si>
  <si>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</si>
  <si>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</si>
  <si>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</si>
  <si>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</si>
  <si>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</si>
  <si>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</si>
  <si>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</si>
  <si>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</si>
  <si>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</si>
  <si>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</si>
  <si>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</si>
  <si>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</si>
  <si>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</si>
  <si>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</si>
  <si>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</si>
  <si>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</si>
  <si>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</si>
  <si>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</si>
  <si>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</si>
  <si>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</si>
  <si>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</si>
  <si>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</si>
  <si>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</si>
  <si>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</si>
  <si>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</si>
  <si>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</si>
  <si>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</si>
  <si>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</si>
  <si>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</si>
  <si>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</si>
  <si>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</si>
  <si>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</si>
  <si>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</si>
  <si>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</si>
  <si>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</si>
  <si>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</si>
  <si>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</si>
  <si>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</si>
  <si>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</si>
  <si>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</si>
  <si>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</si>
  <si>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</si>
  <si>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</si>
  <si>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</si>
  <si>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</si>
  <si>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</si>
  <si>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</si>
  <si>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</si>
  <si>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</si>
  <si>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</si>
  <si>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</si>
  <si>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</si>
  <si>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</si>
  <si>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</si>
  <si>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</si>
  <si>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</si>
  <si>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</si>
  <si>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</si>
  <si>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</si>
  <si>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</si>
  <si>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</si>
  <si>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</si>
  <si>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</si>
  <si>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</si>
  <si>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</si>
  <si>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</si>
  <si>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</si>
  <si>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</si>
  <si>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</si>
  <si>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</si>
  <si>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</si>
  <si>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</si>
  <si>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</si>
  <si>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</si>
  <si>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</si>
  <si>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</si>
  <si>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</si>
  <si>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</si>
  <si>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</si>
  <si>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</si>
  <si>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</si>
  <si>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</si>
  <si>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</si>
  <si>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</si>
  <si>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</si>
  <si>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</si>
  <si>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</si>
  <si>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</si>
  <si>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</si>
  <si>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</si>
  <si>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</si>
  <si>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</si>
  <si>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</si>
  <si>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</si>
  <si>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</si>
  <si>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</si>
  <si>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</si>
  <si>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</si>
  <si>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</si>
  <si>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</si>
  <si>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</si>
  <si>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</si>
  <si>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</si>
  <si>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</si>
  <si>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</si>
  <si>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</si>
  <si>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</si>
  <si>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</si>
  <si>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</si>
  <si>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</si>
  <si>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</si>
  <si>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</si>
  <si>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</si>
  <si>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</si>
  <si>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</si>
  <si>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</si>
  <si>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</si>
  <si>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</si>
  <si>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</si>
  <si>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</si>
  <si>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</si>
  <si>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</si>
  <si>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</si>
  <si>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</si>
  <si>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</si>
  <si>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</si>
  <si>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</si>
  <si>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</si>
  <si>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</si>
  <si>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</si>
  <si>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</si>
  <si>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</si>
  <si>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</si>
  <si>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</si>
  <si>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</si>
  <si>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</si>
  <si>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</si>
  <si>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</si>
  <si>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</si>
  <si>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</si>
  <si>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</si>
  <si>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</si>
  <si>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</si>
  <si>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</si>
  <si>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</si>
  <si>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</si>
  <si>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</si>
  <si>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</si>
  <si>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</si>
  <si>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</si>
  <si>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</si>
  <si>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</si>
  <si>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</si>
  <si>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</si>
  <si>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</si>
  <si>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</si>
  <si>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</si>
  <si>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</si>
  <si>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</si>
  <si>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</si>
  <si>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</si>
  <si>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</si>
  <si>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</si>
  <si>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</si>
  <si>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</si>
  <si>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</si>
  <si>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</si>
  <si>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</si>
  <si>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</si>
  <si>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</si>
  <si>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</si>
  <si>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</si>
  <si>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</si>
  <si>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</si>
  <si>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</si>
  <si>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</si>
  <si>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</si>
  <si>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</si>
  <si>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</si>
  <si>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</si>
  <si>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</si>
  <si>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</si>
  <si>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</si>
  <si>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</si>
  <si>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</si>
  <si>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</si>
  <si>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</si>
  <si>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</si>
  <si>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</si>
  <si>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</si>
  <si>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</si>
  <si>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</si>
  <si>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</si>
  <si>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</si>
  <si>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</si>
  <si>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</si>
  <si>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</si>
  <si>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</si>
  <si>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</si>
  <si>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</si>
  <si>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</si>
  <si>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</si>
  <si>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</si>
  <si>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</si>
  <si>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</si>
  <si>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</si>
  <si>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</si>
  <si>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</si>
  <si>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</si>
  <si>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</si>
  <si>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</si>
  <si>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</si>
  <si>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</si>
  <si>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</si>
  <si>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</si>
  <si>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</si>
  <si>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</si>
  <si>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</si>
  <si>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</si>
  <si>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</si>
  <si>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</si>
  <si>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</si>
  <si>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</si>
  <si>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</si>
  <si>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</si>
  <si>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</si>
  <si>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</si>
  <si>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</si>
  <si>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</si>
  <si>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</si>
  <si>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</si>
  <si>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</si>
  <si>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</si>
  <si>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</si>
  <si>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</si>
  <si>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</si>
  <si>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</si>
  <si>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</si>
  <si>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</si>
  <si>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</si>
  <si>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</si>
  <si>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</si>
  <si>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</si>
  <si>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</si>
  <si>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</si>
  <si>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</si>
  <si>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</si>
  <si>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</si>
  <si>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</si>
  <si>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</si>
  <si>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</si>
  <si>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</si>
  <si>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</si>
  <si>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</si>
  <si>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</si>
  <si>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</si>
  <si>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</si>
  <si>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</si>
  <si>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</si>
  <si>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</si>
  <si>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</si>
  <si>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</si>
  <si>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</si>
  <si>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</si>
  <si>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</si>
  <si>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</si>
  <si>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</si>
  <si>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</si>
  <si>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</si>
  <si>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</si>
  <si>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</si>
  <si>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</si>
  <si>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</si>
  <si>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</si>
  <si>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</si>
  <si>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</si>
  <si>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</si>
  <si>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</si>
  <si>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</si>
  <si>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</si>
  <si>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</si>
  <si>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</si>
  <si>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</si>
  <si>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</si>
  <si>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</si>
  <si>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</si>
  <si>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</si>
  <si>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</si>
  <si>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</si>
  <si>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</si>
  <si>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</si>
  <si>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</si>
  <si>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</si>
  <si>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</si>
  <si>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</si>
  <si>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</si>
  <si>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</si>
  <si>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</si>
  <si>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</si>
  <si>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</si>
  <si>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</si>
  <si>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</si>
  <si>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</si>
  <si>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</si>
  <si>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</si>
  <si>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</si>
  <si>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</si>
  <si>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</si>
  <si>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</si>
  <si>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</si>
  <si>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</si>
  <si>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</si>
  <si>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</si>
  <si>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</si>
  <si>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</si>
  <si>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</si>
  <si>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</si>
  <si>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</si>
  <si>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</si>
  <si>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</si>
  <si>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</si>
  <si>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</si>
  <si>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</si>
  <si>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</si>
  <si>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</si>
  <si>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</si>
  <si>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</si>
  <si>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</si>
  <si>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</si>
  <si>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</si>
  <si>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</si>
  <si>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</si>
  <si>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</si>
  <si>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</si>
  <si>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</si>
  <si>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</si>
  <si>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</si>
  <si>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</si>
  <si>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</si>
  <si>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</si>
  <si>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</si>
  <si>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</si>
  <si>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</si>
  <si>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</si>
  <si>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</si>
  <si>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</si>
  <si>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</si>
  <si>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</si>
  <si>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</si>
  <si>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</si>
  <si>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</si>
  <si>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</si>
  <si>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</si>
  <si>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</si>
  <si>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</si>
  <si>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</si>
  <si>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</si>
  <si>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</si>
  <si>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</si>
  <si>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</si>
  <si>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</si>
  <si>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</si>
  <si>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</si>
  <si>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</si>
  <si>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</si>
  <si>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</si>
  <si>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</si>
  <si>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</si>
  <si>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</si>
  <si>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</si>
  <si>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</si>
  <si>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</si>
  <si>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</si>
  <si>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</si>
  <si>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</si>
  <si>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</si>
  <si>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</si>
  <si>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</si>
  <si>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</si>
  <si>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</si>
  <si>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</si>
  <si>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</si>
  <si>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</si>
  <si>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</si>
  <si>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</si>
  <si>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</si>
  <si>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</si>
  <si>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</si>
  <si>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</si>
  <si>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</si>
  <si>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</si>
  <si>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</si>
  <si>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</si>
  <si>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</si>
  <si>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</si>
  <si>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</si>
  <si>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</si>
  <si>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</si>
  <si>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</si>
  <si>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</si>
  <si>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</si>
  <si>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</si>
  <si>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</si>
  <si>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</si>
  <si>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</si>
  <si>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</si>
  <si>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</si>
  <si>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</si>
  <si>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</si>
  <si>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</si>
  <si>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</si>
  <si>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</si>
  <si>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</si>
  <si>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</si>
  <si>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</si>
  <si>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</si>
  <si>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</si>
  <si>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</si>
  <si>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</si>
  <si>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</si>
  <si>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</si>
  <si>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</si>
  <si>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</si>
  <si>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</si>
  <si>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</si>
  <si>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</si>
  <si>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</si>
  <si>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</si>
  <si>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</si>
  <si>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</si>
  <si>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</si>
  <si>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</si>
  <si>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</si>
  <si>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</si>
  <si>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</si>
  <si>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</si>
  <si>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</si>
  <si>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</si>
  <si>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</si>
  <si>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</si>
  <si>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</si>
  <si>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</si>
  <si>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</si>
  <si>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</si>
  <si>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</si>
  <si>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</si>
  <si>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</si>
  <si>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</si>
  <si>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</si>
  <si>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</si>
  <si>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</si>
  <si>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</si>
  <si>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</si>
  <si>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</si>
  <si>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</si>
  <si>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</si>
  <si>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</si>
  <si>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</si>
  <si>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</si>
  <si>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</si>
  <si>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</si>
  <si>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</si>
  <si>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</si>
  <si>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</si>
  <si>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</si>
  <si>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</si>
  <si>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</si>
  <si>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</si>
  <si>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</si>
  <si>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</si>
  <si>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</si>
  <si>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</si>
  <si>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</si>
  <si>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</si>
  <si>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</si>
  <si>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</si>
  <si>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</si>
  <si>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</si>
  <si>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</si>
  <si>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</si>
  <si>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</si>
  <si>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</si>
  <si>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</si>
  <si>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</si>
  <si>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</si>
  <si>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</si>
  <si>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</si>
  <si>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</si>
  <si>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</si>
  <si>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</si>
  <si>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</si>
  <si>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</si>
  <si>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</si>
  <si>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</si>
  <si>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</si>
  <si>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</si>
  <si>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</si>
  <si>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</si>
  <si>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</si>
  <si>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</si>
  <si>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</si>
  <si>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</si>
  <si>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</si>
  <si>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</si>
  <si>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</si>
  <si>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</si>
  <si>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</si>
  <si>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</si>
  <si>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</si>
  <si>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</si>
  <si>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</si>
  <si>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</si>
  <si>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</si>
  <si>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</si>
  <si>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</si>
  <si>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</si>
  <si>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</si>
  <si>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</si>
  <si>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</si>
  <si>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</si>
  <si>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</si>
  <si>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</si>
  <si>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</si>
  <si>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</si>
  <si>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</si>
  <si>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</si>
  <si>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</si>
  <si>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</si>
  <si>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</si>
  <si>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</si>
  <si>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</si>
  <si>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</si>
  <si>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</si>
  <si>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</si>
  <si>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</si>
  <si>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</si>
  <si>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</si>
  <si>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</si>
  <si>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</si>
  <si>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</si>
  <si>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</si>
  <si>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</si>
  <si>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</si>
  <si>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</si>
  <si>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</si>
  <si>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</si>
  <si>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</si>
  <si>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</si>
  <si>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</si>
  <si>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</si>
  <si>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</si>
  <si>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</si>
  <si>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</si>
  <si>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</si>
  <si>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</si>
  <si>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</si>
  <si>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</si>
  <si>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</si>
  <si>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</si>
  <si>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</si>
  <si>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</si>
  <si>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</si>
  <si>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</si>
  <si>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</si>
  <si>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</si>
  <si>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</si>
  <si>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</si>
  <si>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</si>
  <si>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</si>
  <si>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</si>
  <si>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</si>
  <si>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</si>
  <si>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</si>
  <si>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</si>
  <si>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</si>
  <si>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</si>
  <si>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</si>
  <si>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</si>
  <si>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</si>
  <si>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</si>
  <si>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</si>
  <si>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</si>
  <si>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</si>
  <si>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</si>
  <si>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</si>
  <si>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</si>
  <si>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</si>
  <si>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</si>
  <si>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</si>
  <si>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</si>
  <si>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</si>
  <si>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</si>
  <si>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</si>
  <si>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</si>
  <si>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</si>
  <si>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</si>
  <si>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</si>
  <si>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</si>
  <si>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</si>
  <si>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</si>
  <si>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</si>
  <si>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</si>
  <si>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</si>
  <si>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</si>
  <si>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</si>
  <si>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</si>
  <si>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</si>
  <si>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</si>
  <si>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</si>
  <si>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</si>
  <si>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</si>
  <si>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</si>
  <si>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</si>
  <si>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</si>
  <si>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</si>
  <si>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</si>
  <si>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</si>
  <si>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</si>
  <si>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</si>
  <si>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</si>
  <si>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</si>
  <si>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</si>
  <si>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</si>
  <si>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</si>
  <si>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</si>
  <si>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</si>
  <si>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</si>
  <si>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</si>
  <si>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</si>
  <si>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</si>
  <si>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</si>
  <si>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</si>
  <si>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</si>
  <si>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</si>
  <si>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</si>
  <si>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</si>
  <si>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</si>
  <si>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</si>
  <si>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</si>
  <si>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</si>
  <si>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</si>
  <si>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</si>
  <si>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</si>
  <si>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</si>
  <si>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</si>
  <si>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</si>
  <si>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</si>
  <si>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</si>
  <si>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</si>
  <si>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</si>
  <si>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</si>
  <si>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</si>
  <si>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</si>
  <si>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</si>
  <si>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</si>
  <si>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</si>
  <si>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</si>
  <si>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</si>
  <si>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</si>
  <si>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</si>
  <si>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</si>
  <si>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</si>
  <si>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</si>
  <si>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</si>
  <si>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</si>
  <si>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</si>
  <si>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</si>
  <si>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</si>
  <si>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</si>
  <si>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</si>
  <si>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</si>
  <si>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</si>
  <si>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</si>
  <si>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</si>
  <si>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</si>
  <si>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</si>
  <si>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</si>
  <si>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</si>
  <si>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</si>
  <si>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</si>
  <si>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</si>
  <si>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</si>
  <si>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</si>
  <si>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</si>
  <si>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</si>
  <si>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</si>
  <si>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</si>
  <si>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</si>
  <si>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</si>
  <si>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</si>
  <si>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</si>
  <si>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</si>
  <si>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</si>
  <si>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</si>
  <si>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</si>
  <si>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</si>
  <si>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</si>
  <si>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</si>
  <si>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</si>
  <si>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</si>
  <si>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</si>
  <si>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</si>
  <si>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</si>
  <si>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</si>
  <si>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</si>
  <si>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</si>
  <si>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</si>
  <si>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</si>
  <si>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</si>
  <si>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</si>
  <si>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</si>
  <si>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</si>
  <si>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</si>
  <si>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</si>
  <si>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</si>
  <si>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</si>
  <si>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</si>
  <si>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</si>
  <si>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</si>
  <si>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</si>
  <si>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</si>
  <si>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</si>
  <si>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</si>
  <si>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</si>
  <si>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</si>
  <si>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</si>
  <si>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</si>
  <si>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</si>
  <si>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</si>
  <si>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</si>
  <si>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</si>
  <si>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</si>
  <si>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</si>
  <si>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</si>
  <si>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</si>
  <si>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</si>
  <si>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</si>
  <si>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</si>
  <si>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</si>
  <si>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</si>
  <si>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</si>
  <si>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</si>
  <si>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</si>
  <si>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</si>
  <si>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</si>
  <si>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</si>
  <si>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</si>
  <si>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</si>
  <si>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</si>
  <si>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</si>
  <si>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</si>
  <si>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</si>
  <si>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</si>
  <si>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</si>
  <si>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</si>
  <si>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</si>
  <si>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</si>
  <si>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</si>
  <si>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</si>
  <si>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</si>
  <si>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</si>
  <si>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</si>
  <si>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</si>
  <si>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</si>
  <si>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</si>
  <si>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</si>
  <si>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</si>
  <si>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</si>
  <si>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</si>
  <si>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</si>
  <si>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</si>
  <si>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</si>
  <si>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</si>
  <si>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</si>
  <si>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</si>
  <si>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</si>
  <si>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</si>
  <si>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</si>
  <si>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</si>
  <si>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</si>
  <si>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</si>
  <si>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</si>
  <si>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</si>
  <si>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</si>
  <si>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</si>
  <si>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</si>
  <si>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</si>
  <si>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</si>
  <si>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</si>
  <si>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</si>
  <si>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</si>
  <si>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</si>
  <si>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</si>
  <si>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</si>
  <si>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</si>
  <si>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</si>
  <si>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</si>
  <si>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</si>
  <si>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</si>
  <si>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</si>
  <si>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</si>
  <si>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</si>
  <si>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</si>
  <si>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</si>
  <si>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</si>
  <si>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</si>
  <si>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</si>
  <si>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</si>
  <si>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</si>
  <si>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</si>
  <si>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</si>
  <si>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</si>
  <si>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</si>
  <si>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</si>
  <si>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</si>
  <si>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</si>
  <si>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</si>
  <si>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</si>
  <si>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</si>
  <si>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</si>
  <si>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</si>
  <si>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</si>
  <si>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</si>
  <si>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</si>
  <si>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</si>
  <si>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</si>
  <si>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</si>
  <si>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</si>
  <si>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</si>
  <si>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</si>
  <si>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</si>
  <si>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</si>
  <si>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</si>
  <si>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</si>
  <si>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</si>
  <si>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</si>
  <si>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</si>
  <si>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</si>
  <si>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</si>
  <si>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</si>
  <si>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</si>
  <si>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</si>
  <si>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</si>
  <si>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</si>
  <si>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</si>
  <si>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</si>
  <si>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</si>
  <si>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</si>
  <si>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</si>
  <si>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</si>
  <si>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</si>
  <si>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</si>
  <si>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</si>
  <si>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</si>
  <si>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</si>
  <si>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</si>
  <si>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</si>
  <si>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</si>
  <si>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</si>
  <si>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</si>
  <si>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</si>
  <si>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</si>
  <si>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</si>
  <si>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</si>
  <si>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</si>
  <si>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</si>
  <si>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</si>
  <si>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</si>
  <si>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</si>
  <si>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</si>
  <si>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</si>
  <si>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</si>
  <si>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</si>
  <si>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</si>
  <si>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</si>
  <si>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</si>
  <si>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</si>
  <si>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</si>
  <si>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</si>
  <si>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</si>
  <si>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</si>
  <si>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</si>
  <si>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</si>
  <si>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</si>
  <si>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</si>
  <si>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</si>
  <si>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</si>
  <si>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</si>
  <si>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</si>
  <si>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</si>
  <si>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</si>
  <si>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</si>
  <si>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</si>
  <si>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</si>
  <si>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</si>
  <si>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</si>
  <si>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</si>
  <si>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</si>
  <si>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</si>
  <si>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</si>
  <si>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</si>
  <si>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</si>
  <si>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</si>
  <si>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</si>
  <si>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</si>
  <si>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</si>
  <si>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</si>
  <si>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</si>
  <si>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</si>
  <si>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</si>
  <si>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</si>
  <si>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</si>
  <si>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</si>
  <si>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</si>
  <si>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</si>
  <si>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</si>
  <si>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</si>
  <si>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</si>
  <si>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</si>
  <si>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</si>
  <si>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</si>
  <si>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</si>
  <si>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</si>
  <si>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</si>
  <si>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</si>
  <si>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</si>
  <si>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</si>
  <si>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</si>
  <si>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</si>
  <si>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</si>
  <si>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</si>
  <si>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</si>
  <si>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</si>
  <si>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</si>
  <si>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</si>
  <si>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</si>
  <si>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</si>
  <si>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</si>
  <si>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</si>
  <si>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</si>
  <si>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</si>
  <si>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</si>
  <si>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</si>
  <si>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</si>
  <si>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</si>
  <si>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</si>
  <si>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</si>
  <si>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</si>
  <si>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</si>
  <si>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</si>
  <si>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</si>
  <si>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</si>
  <si>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</si>
  <si>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</si>
  <si>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</si>
  <si>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</si>
  <si>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</si>
  <si>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</si>
  <si>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</si>
  <si>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</si>
  <si>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</si>
  <si>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</si>
  <si>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</si>
  <si>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</si>
  <si>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</si>
  <si>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</si>
  <si>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</si>
  <si>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</si>
  <si>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</si>
  <si>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</si>
  <si>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</si>
  <si>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</si>
  <si>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</si>
  <si>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</si>
  <si>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</si>
  <si>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</si>
  <si>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</si>
  <si>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</si>
  <si>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</si>
  <si>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</si>
  <si>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</si>
  <si>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</si>
  <si>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</si>
  <si>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</si>
  <si>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</si>
  <si>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</si>
  <si>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</si>
  <si>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</si>
  <si>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</si>
  <si>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</si>
  <si>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</si>
  <si>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</si>
  <si>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</si>
  <si>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</si>
  <si>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</si>
  <si>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</si>
  <si>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</si>
  <si>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</si>
  <si>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</si>
  <si>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</si>
  <si>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</si>
  <si>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</si>
  <si>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</si>
  <si>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</si>
  <si>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</si>
  <si>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</si>
  <si>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</si>
  <si>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</si>
  <si>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</si>
  <si>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</si>
  <si>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</si>
  <si>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</si>
  <si>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</si>
  <si>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</si>
  <si>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</si>
  <si>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</si>
  <si>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</si>
  <si>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</si>
  <si>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</si>
  <si>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</si>
  <si>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</si>
  <si>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</si>
  <si>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</si>
  <si>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</si>
  <si>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</si>
  <si>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</si>
  <si>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</si>
  <si>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</si>
  <si>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</si>
  <si>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</si>
  <si>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</si>
  <si>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</si>
  <si>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</si>
  <si>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</si>
  <si>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</si>
  <si>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</si>
  <si>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</si>
  <si>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</si>
  <si>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</si>
  <si>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</si>
  <si>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</si>
  <si>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</si>
  <si>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</si>
  <si>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</si>
  <si>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</si>
  <si>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</si>
  <si>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</si>
  <si>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</si>
  <si>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</si>
  <si>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</si>
  <si>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</si>
  <si>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</si>
  <si>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</si>
  <si>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</si>
  <si>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</si>
  <si>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</si>
  <si>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</si>
  <si>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</si>
  <si>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</si>
  <si>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</si>
  <si>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</si>
  <si>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</si>
  <si>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</si>
  <si>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</si>
  <si>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</si>
  <si>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</si>
  <si>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</si>
  <si>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</si>
  <si>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</si>
  <si>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</si>
  <si>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</si>
  <si>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</si>
  <si>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</si>
  <si>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</si>
  <si>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</si>
  <si>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</si>
  <si>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</si>
  <si>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</si>
  <si>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</si>
  <si>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</si>
  <si>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</si>
  <si>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</si>
  <si>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</si>
  <si>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</si>
  <si>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</si>
  <si>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</si>
  <si>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</si>
  <si>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</si>
  <si>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</si>
  <si>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</si>
  <si>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</si>
  <si>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</si>
  <si>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</si>
  <si>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</si>
  <si>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</si>
  <si>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</si>
  <si>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</si>
  <si>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</si>
  <si>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</si>
  <si>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</si>
  <si>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</si>
  <si>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</si>
  <si>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</si>
  <si>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</si>
  <si>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</si>
  <si>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</si>
  <si>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</si>
  <si>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</si>
  <si>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</si>
  <si>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</si>
  <si>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</si>
  <si>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</si>
  <si>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</si>
  <si>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</si>
  <si>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</si>
  <si>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</si>
  <si>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</si>
  <si>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</si>
  <si>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</si>
  <si>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</si>
  <si>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</si>
  <si>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</si>
  <si>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</si>
  <si>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</si>
  <si>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</si>
  <si>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</si>
  <si>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</si>
  <si>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</si>
  <si>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</si>
  <si>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</si>
  <si>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</si>
  <si>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</si>
  <si>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</si>
  <si>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</si>
  <si>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</si>
  <si>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</si>
  <si>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</si>
  <si>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</si>
  <si>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</si>
  <si>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</si>
  <si>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</si>
  <si>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</si>
  <si>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</si>
  <si>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</si>
  <si>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</si>
  <si>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</si>
  <si>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</si>
  <si>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</si>
  <si>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</si>
  <si>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</si>
  <si>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</si>
  <si>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</si>
  <si>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</si>
  <si>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</si>
  <si>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</si>
  <si>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</si>
  <si>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</si>
  <si>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</si>
  <si>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</si>
  <si>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</si>
  <si>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</si>
  <si>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</si>
  <si>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</si>
  <si>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</si>
  <si>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</si>
  <si>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</si>
  <si>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</si>
  <si>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</si>
  <si>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</si>
  <si>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</si>
  <si>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</si>
  <si>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</si>
  <si>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</si>
  <si>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</si>
  <si>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</si>
  <si>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</si>
  <si>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</si>
  <si>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</si>
  <si>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</si>
  <si>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</si>
  <si>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</si>
  <si>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</si>
  <si>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</si>
  <si>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</si>
  <si>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</si>
  <si>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</si>
  <si>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</si>
  <si>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</si>
  <si>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</si>
  <si>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</si>
  <si>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</si>
  <si>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</si>
  <si>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</si>
  <si>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</si>
  <si>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</si>
  <si>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</si>
  <si>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</si>
  <si>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</si>
  <si>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</si>
  <si>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</si>
  <si>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</si>
  <si>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</si>
  <si>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</si>
  <si>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</si>
  <si>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</si>
  <si>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</si>
  <si>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</si>
  <si>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</si>
  <si>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</si>
  <si>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</si>
  <si>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</si>
  <si>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</si>
  <si>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</si>
  <si>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</si>
  <si>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</si>
  <si>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</si>
  <si>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</si>
  <si>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</si>
  <si>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</si>
  <si>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</si>
  <si>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</si>
  <si>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</si>
  <si>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</si>
  <si>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</si>
  <si>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</si>
  <si>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</si>
  <si>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</si>
  <si>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</si>
  <si>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</si>
  <si>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</si>
  <si>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</si>
  <si>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</si>
  <si>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</si>
  <si>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</si>
  <si>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</si>
  <si>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</si>
  <si>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</si>
  <si>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</si>
  <si>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</si>
  <si>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</si>
  <si>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</si>
  <si>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</si>
  <si>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</si>
  <si>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</si>
  <si>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</si>
  <si>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</si>
  <si>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</si>
  <si>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</si>
  <si>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</si>
  <si>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</si>
  <si>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</si>
  <si>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</si>
  <si>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</si>
  <si>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</si>
  <si>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</si>
  <si>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</si>
  <si>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</si>
  <si>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</si>
  <si>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</si>
  <si>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</si>
  <si>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</si>
  <si>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</si>
  <si>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</si>
  <si>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</si>
  <si>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</si>
  <si>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</si>
  <si>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</si>
  <si>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</si>
  <si>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</si>
  <si>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</si>
  <si>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</si>
  <si>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</si>
  <si>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</si>
  <si>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</si>
  <si>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</si>
  <si>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</si>
  <si>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</si>
  <si>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</si>
  <si>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</si>
  <si>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</si>
  <si>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</si>
  <si>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</si>
  <si>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</si>
  <si>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</si>
  <si>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</si>
  <si>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</si>
  <si>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</si>
  <si>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</si>
  <si>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</si>
  <si>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</si>
  <si>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</si>
  <si>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</si>
  <si>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</si>
  <si>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</si>
  <si>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</si>
  <si>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</si>
  <si>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</si>
  <si>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</si>
  <si>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</si>
  <si>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</si>
  <si>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</si>
  <si>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</si>
  <si>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</si>
  <si>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</si>
  <si>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</si>
  <si>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</si>
  <si>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</si>
  <si>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</si>
  <si>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</si>
  <si>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</si>
  <si>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</si>
  <si>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</si>
  <si>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</si>
  <si>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</si>
  <si>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</si>
  <si>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</si>
  <si>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</si>
  <si>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</si>
  <si>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</si>
  <si>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</si>
  <si>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</si>
  <si>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</si>
  <si>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</si>
  <si>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</si>
  <si>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</si>
  <si>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</si>
  <si>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</si>
  <si>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</si>
  <si>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</si>
  <si>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</si>
  <si>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</si>
  <si>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</si>
  <si>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</si>
  <si>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</si>
  <si>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</si>
  <si>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</si>
  <si>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</si>
  <si>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</si>
  <si>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</si>
  <si>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</si>
  <si>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</si>
  <si>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</si>
  <si>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</si>
  <si>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</si>
  <si>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</si>
  <si>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</si>
  <si>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</si>
  <si>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</si>
  <si>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</si>
  <si>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</si>
  <si>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</si>
  <si>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</si>
  <si>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</si>
  <si>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</si>
  <si>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</si>
  <si>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</si>
  <si>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</si>
  <si>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</si>
  <si>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</si>
  <si>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</si>
  <si>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</si>
  <si>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</si>
  <si>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</si>
  <si>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</si>
  <si>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</si>
  <si>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</si>
  <si>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</si>
  <si>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</si>
  <si>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</si>
  <si>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</si>
  <si>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</si>
  <si>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</si>
  <si>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</si>
  <si>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</si>
  <si>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</si>
  <si>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</si>
  <si>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</si>
  <si>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</si>
  <si>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</si>
  <si>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</si>
  <si>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</si>
  <si>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</si>
  <si>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</si>
  <si>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</si>
  <si>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</si>
  <si>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</si>
  <si>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</si>
  <si>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</si>
  <si>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</si>
  <si>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</si>
  <si>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</si>
  <si>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</si>
  <si>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</si>
  <si>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</si>
  <si>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</si>
  <si>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</si>
  <si>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</si>
  <si>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</si>
  <si>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</si>
  <si>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</si>
  <si>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</si>
  <si>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</si>
  <si>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</si>
  <si>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</si>
  <si>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</si>
  <si>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</si>
  <si>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</si>
  <si>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</si>
  <si>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</si>
  <si>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</si>
  <si>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</si>
  <si>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</si>
  <si>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</si>
  <si>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</si>
  <si>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</si>
  <si>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</si>
  <si>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</si>
  <si>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</si>
  <si>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</si>
  <si>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</si>
  <si>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</si>
  <si>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</si>
  <si>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</si>
  <si>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</si>
  <si>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</si>
  <si>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</si>
  <si>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</si>
  <si>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</si>
  <si>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</si>
  <si>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</si>
  <si>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</si>
  <si>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</si>
  <si>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</si>
  <si>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</si>
  <si>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</si>
  <si>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</si>
  <si>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</si>
  <si>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</si>
  <si>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</si>
  <si>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</si>
  <si>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</si>
  <si>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</si>
  <si>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</si>
  <si>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</si>
  <si>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</si>
  <si>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</si>
  <si>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</si>
  <si>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</si>
  <si>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</si>
  <si>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</si>
  <si>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</si>
  <si>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</si>
  <si>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</si>
  <si>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</si>
  <si>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</si>
  <si>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</si>
  <si>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</si>
  <si>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</si>
  <si>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</si>
  <si>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</si>
  <si>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</si>
  <si>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</si>
  <si>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</si>
  <si>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</si>
  <si>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</si>
  <si>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</si>
  <si>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</si>
  <si>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</si>
  <si>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</si>
  <si>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</si>
  <si>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</si>
  <si>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</si>
  <si>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</si>
  <si>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</si>
  <si>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</si>
  <si>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</si>
  <si>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</si>
  <si>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</si>
  <si>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</si>
  <si>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</si>
  <si>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</si>
  <si>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</si>
  <si>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</si>
  <si>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</si>
  <si>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</si>
  <si>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</si>
  <si>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</si>
  <si>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</si>
  <si>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</si>
  <si>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</si>
  <si>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</si>
  <si>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</si>
  <si>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</si>
  <si>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</si>
  <si>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</si>
  <si>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</si>
  <si>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</si>
  <si>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</si>
  <si>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</si>
  <si>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</si>
  <si>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</si>
  <si>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</si>
  <si>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</si>
  <si>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</si>
  <si>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</si>
  <si>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</si>
  <si>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</si>
  <si>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</si>
  <si>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</si>
  <si>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</si>
  <si>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</si>
  <si>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</si>
  <si>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</si>
  <si>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</si>
  <si>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</si>
  <si>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</si>
  <si>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</si>
  <si>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</si>
  <si>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</si>
  <si>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</si>
  <si>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</si>
  <si>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</si>
  <si>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</si>
  <si>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</si>
  <si>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</si>
  <si>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</si>
  <si>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</si>
  <si>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</si>
  <si>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</si>
  <si>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</si>
  <si>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</si>
  <si>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</si>
  <si>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</si>
  <si>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</si>
  <si>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</si>
  <si>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</si>
  <si>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</si>
  <si>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</si>
  <si>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</si>
  <si>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</si>
  <si>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</si>
  <si>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</si>
  <si>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</si>
  <si>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</si>
  <si>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</si>
  <si>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</si>
  <si>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</si>
  <si>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</si>
  <si>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</si>
  <si>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</si>
  <si>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</si>
  <si>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</si>
  <si>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</si>
  <si>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</si>
  <si>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</si>
  <si>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</si>
  <si>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</si>
  <si>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</si>
  <si>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</si>
  <si>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</si>
  <si>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</si>
  <si>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</si>
  <si>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</si>
  <si>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</si>
  <si>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</si>
  <si>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</si>
  <si>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</si>
  <si>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</si>
  <si>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</si>
  <si>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</si>
  <si>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</si>
  <si>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</si>
  <si>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</si>
  <si>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</si>
  <si>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</si>
  <si>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</si>
  <si>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</si>
  <si>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</si>
  <si>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</si>
  <si>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</si>
  <si>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</si>
  <si>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</si>
  <si>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</si>
  <si>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</si>
  <si>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</si>
  <si>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</si>
  <si>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</si>
  <si>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</si>
  <si>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</si>
  <si>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</si>
  <si>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</si>
  <si>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</si>
  <si>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</si>
  <si>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</si>
  <si>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</si>
  <si>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</si>
  <si>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</si>
  <si>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</si>
  <si>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</si>
  <si>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</si>
  <si>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</si>
  <si>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</si>
  <si>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</si>
  <si>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</si>
  <si>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</si>
  <si>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</si>
  <si>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</si>
  <si>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</si>
  <si>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</si>
  <si>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</si>
  <si>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</si>
  <si>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</si>
  <si>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</si>
  <si>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</si>
  <si>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</si>
  <si>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</si>
  <si>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</si>
  <si>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</si>
  <si>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</si>
  <si>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</si>
  <si>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</si>
  <si>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</si>
  <si>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</si>
  <si>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</si>
  <si>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</si>
  <si>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</si>
  <si>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</si>
  <si>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</si>
  <si>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</si>
  <si>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</si>
  <si>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</si>
  <si>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</si>
  <si>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</si>
  <si>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</si>
  <si>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</si>
  <si>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</si>
  <si>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</si>
  <si>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</si>
  <si>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</si>
  <si>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</si>
  <si>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</si>
  <si>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</si>
  <si>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</si>
  <si>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</si>
  <si>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</si>
  <si>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</si>
  <si>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</si>
  <si>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</si>
  <si>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</si>
  <si>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</si>
  <si>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</si>
  <si>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</si>
  <si>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</si>
  <si>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</si>
  <si>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</si>
  <si>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</si>
  <si>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</si>
  <si>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</si>
  <si>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</si>
  <si>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</si>
  <si>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</si>
  <si>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</si>
  <si>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</si>
  <si>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</si>
  <si>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</si>
  <si>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</si>
  <si>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</si>
  <si>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</si>
  <si>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</si>
  <si>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</si>
  <si>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</si>
  <si>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</si>
  <si>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</si>
  <si>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</si>
  <si>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</si>
  <si>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</si>
  <si>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</si>
  <si>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</si>
  <si>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</si>
  <si>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</si>
  <si>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</si>
  <si>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</si>
  <si>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</si>
  <si>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</si>
  <si>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</si>
  <si>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</si>
  <si>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</si>
  <si>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</si>
  <si>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</si>
  <si>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</si>
  <si>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</si>
  <si>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</si>
  <si>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</si>
  <si>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</si>
  <si>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</si>
  <si>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</si>
  <si>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</si>
  <si>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</si>
  <si>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</si>
  <si>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</si>
  <si>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</si>
  <si>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</si>
  <si>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</si>
  <si>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</si>
  <si>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</si>
  <si>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</si>
  <si>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</si>
  <si>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</si>
  <si>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</si>
  <si>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</si>
  <si>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</si>
  <si>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</si>
  <si>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</si>
  <si>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</si>
  <si>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</si>
  <si>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</si>
  <si>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</si>
  <si>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</si>
  <si>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</si>
  <si>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</si>
  <si>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</si>
  <si>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</si>
  <si>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</si>
  <si>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</si>
  <si>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</si>
  <si>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</si>
  <si>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</si>
  <si>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</si>
  <si>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</si>
  <si>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</si>
  <si>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</si>
  <si>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</si>
  <si>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</si>
  <si>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</si>
  <si>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</si>
  <si>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</si>
  <si>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</si>
  <si>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</si>
  <si>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</si>
  <si>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</si>
  <si>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</si>
  <si>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</si>
  <si>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</si>
  <si>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</si>
  <si>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</si>
  <si>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</si>
  <si>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</si>
  <si>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</si>
  <si>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</si>
  <si>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</si>
  <si>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</si>
  <si>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</si>
  <si>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</si>
  <si>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</si>
  <si>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</si>
  <si>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</si>
  <si>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</si>
  <si>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</si>
  <si>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</si>
  <si>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</si>
  <si>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</si>
  <si>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</si>
  <si>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</si>
  <si>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</si>
  <si>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</si>
  <si>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</si>
  <si>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</si>
  <si>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</si>
  <si>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</si>
  <si>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</si>
  <si>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</si>
  <si>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</si>
  <si>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</si>
  <si>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</si>
  <si>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</si>
  <si>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</si>
  <si>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</si>
  <si>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</si>
  <si>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</si>
  <si>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</si>
  <si>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</si>
  <si>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</si>
  <si>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</si>
  <si>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</si>
  <si>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</si>
  <si>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</si>
  <si>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</si>
  <si>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</si>
  <si>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</si>
  <si>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</si>
  <si>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</si>
  <si>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</si>
  <si>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</si>
  <si>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</si>
  <si>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</si>
  <si>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</si>
  <si>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</si>
  <si>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</si>
  <si>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</si>
  <si>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</si>
  <si>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</si>
  <si>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</si>
  <si>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</si>
  <si>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</si>
  <si>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</si>
  <si>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</si>
  <si>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</si>
  <si>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</si>
  <si>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</si>
  <si>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</si>
  <si>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</si>
  <si>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</si>
  <si>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</si>
  <si>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</si>
  <si>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</si>
  <si>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</si>
  <si>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</si>
  <si>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</si>
  <si>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</si>
  <si>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</si>
  <si>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</si>
  <si>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</si>
  <si>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</si>
  <si>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</si>
  <si>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</si>
  <si>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</si>
  <si>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</si>
  <si>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</si>
  <si>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</si>
  <si>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</si>
  <si>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</si>
  <si>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</si>
  <si>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</si>
  <si>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</si>
  <si>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</si>
  <si>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</si>
  <si>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</si>
  <si>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</si>
  <si>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</si>
  <si>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</si>
  <si>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</si>
  <si>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</si>
  <si>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</si>
  <si>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</si>
  <si>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</si>
  <si>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</si>
  <si>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</si>
  <si>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</si>
  <si>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</si>
  <si>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</si>
  <si>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</si>
  <si>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</si>
  <si>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</si>
  <si>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</si>
  <si>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</si>
  <si>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</si>
  <si>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</si>
  <si>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</si>
  <si>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</si>
  <si>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</si>
  <si>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</si>
  <si>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</si>
  <si>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</si>
  <si>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</si>
  <si>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</si>
  <si>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</si>
  <si>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</si>
  <si>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</si>
  <si>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</si>
  <si>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</si>
  <si>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</si>
  <si>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</si>
  <si>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</si>
  <si>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</si>
  <si>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</si>
  <si>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</si>
  <si>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</si>
  <si>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</si>
  <si>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</si>
  <si>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</si>
  <si>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</si>
  <si>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</si>
  <si>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</si>
  <si>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</si>
  <si>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</si>
  <si>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</si>
  <si>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</si>
  <si>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</si>
  <si>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</si>
  <si>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</si>
  <si>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</si>
  <si>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</si>
  <si>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</si>
  <si>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</si>
  <si>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</si>
  <si>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</si>
  <si>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</si>
  <si>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</si>
  <si>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</si>
  <si>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</si>
  <si>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</si>
  <si>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</si>
  <si>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</si>
  <si>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</si>
  <si>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</si>
  <si>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</si>
  <si>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</si>
  <si>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</si>
  <si>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</si>
  <si>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</si>
  <si>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</si>
  <si>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</si>
  <si>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</si>
  <si>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</si>
  <si>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</si>
  <si>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</si>
  <si>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</si>
  <si>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</si>
  <si>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</si>
  <si>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</si>
  <si>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</si>
  <si>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</si>
  <si>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</si>
  <si>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</si>
  <si>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</si>
  <si>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</si>
  <si>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</si>
  <si>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</si>
  <si>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</si>
  <si>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</si>
  <si>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</si>
  <si>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</si>
  <si>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</si>
  <si>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</si>
  <si>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</si>
  <si>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</si>
  <si>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</si>
  <si>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</si>
  <si>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</si>
  <si>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</si>
  <si>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</si>
  <si>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</si>
  <si>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</si>
  <si>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</si>
  <si>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</si>
  <si>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</si>
  <si>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</si>
  <si>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</si>
  <si>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</si>
  <si>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</si>
  <si>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</si>
  <si>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</si>
  <si>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</si>
  <si>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</si>
  <si>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</si>
  <si>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</si>
  <si>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</si>
  <si>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</si>
  <si>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</si>
  <si>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</si>
  <si>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</si>
  <si>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</si>
  <si>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</si>
  <si>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</si>
  <si>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</si>
  <si>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</si>
  <si>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</si>
  <si>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</si>
  <si>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</si>
  <si>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</si>
  <si>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</si>
  <si>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</si>
  <si>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</si>
  <si>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</si>
  <si>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</si>
  <si>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</si>
  <si>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</si>
  <si>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</si>
  <si>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</si>
  <si>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</si>
  <si>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</si>
  <si>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</si>
  <si>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</si>
  <si>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</si>
  <si>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</si>
  <si>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</si>
  <si>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</si>
  <si>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</si>
  <si>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</si>
  <si>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</si>
  <si>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</si>
  <si>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</si>
  <si>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</si>
  <si>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</si>
  <si>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</si>
  <si>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</si>
  <si>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</si>
  <si>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</si>
  <si>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</si>
  <si>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</si>
  <si>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</si>
  <si>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</si>
  <si>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</si>
  <si>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</si>
  <si>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</si>
  <si>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</si>
  <si>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</si>
  <si>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</si>
  <si>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</si>
  <si>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</si>
  <si>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</si>
  <si>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</si>
  <si>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</si>
  <si>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</si>
  <si>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</si>
  <si>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</si>
  <si>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</si>
  <si>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</si>
  <si>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</si>
  <si>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</si>
  <si>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</si>
  <si>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</si>
  <si>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</si>
  <si>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</si>
  <si>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</si>
  <si>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</si>
  <si>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</si>
  <si>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</si>
  <si>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</si>
  <si>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</si>
  <si>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</si>
  <si>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</si>
  <si>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</si>
  <si>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</si>
  <si>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</si>
  <si>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</si>
  <si>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</si>
  <si>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</si>
  <si>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</si>
  <si>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</si>
  <si>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</si>
  <si>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</si>
  <si>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</si>
  <si>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</si>
  <si>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</si>
  <si>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</si>
  <si>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</si>
  <si>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</si>
  <si>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</si>
  <si>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</si>
  <si>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</si>
  <si>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</si>
  <si>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</si>
  <si>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</si>
  <si>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</si>
  <si>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</si>
  <si>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</si>
  <si>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</si>
  <si>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</si>
  <si>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</si>
  <si>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</si>
  <si>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</si>
  <si>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</si>
  <si>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</si>
  <si>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</si>
  <si>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</si>
  <si>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</si>
  <si>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</si>
  <si>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</si>
  <si>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</si>
  <si>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</si>
  <si>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</si>
  <si>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</si>
  <si>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</si>
  <si>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</si>
  <si>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</si>
  <si>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</si>
  <si>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</si>
  <si>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</si>
  <si>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</si>
  <si>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</si>
  <si>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</si>
  <si>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</si>
  <si>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</si>
  <si>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</si>
  <si>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</si>
  <si>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</si>
  <si>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</si>
  <si>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</si>
  <si>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</si>
  <si>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</si>
  <si>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</si>
  <si>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</si>
  <si>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</si>
  <si>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</si>
  <si>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</si>
  <si>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</si>
  <si>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</si>
  <si>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</si>
  <si>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</si>
  <si>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</si>
  <si>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</si>
  <si>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</si>
  <si>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</si>
  <si>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</si>
  <si>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</si>
  <si>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</si>
  <si>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</si>
  <si>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</si>
  <si>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</si>
  <si>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</si>
  <si>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</si>
  <si>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</si>
  <si>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</si>
  <si>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</si>
  <si>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</si>
  <si>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</si>
  <si>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</si>
  <si>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</si>
  <si>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</si>
  <si>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</si>
  <si>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</si>
  <si>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</si>
  <si>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</si>
  <si>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</si>
  <si>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</si>
  <si>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</si>
  <si>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</si>
  <si>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</si>
  <si>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</si>
  <si>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</si>
  <si>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</si>
  <si>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</si>
  <si>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</si>
  <si>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</si>
  <si>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</si>
  <si>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</si>
  <si>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</si>
  <si>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</si>
  <si>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</si>
  <si>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</si>
  <si>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</si>
  <si>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</si>
  <si>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</si>
  <si>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</si>
  <si>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</si>
  <si>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</si>
  <si>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</si>
  <si>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</si>
  <si>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</si>
  <si>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</si>
  <si>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</si>
  <si>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</si>
  <si>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</si>
  <si>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</si>
  <si>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</si>
  <si>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</si>
  <si>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</si>
  <si>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</si>
  <si>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</si>
  <si>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</si>
  <si>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</si>
  <si>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</si>
  <si>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</si>
  <si>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</si>
  <si>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</si>
  <si>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</si>
  <si>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</si>
  <si>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</si>
  <si>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</si>
  <si>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</si>
  <si>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</si>
  <si>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</si>
  <si>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</si>
  <si>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</si>
  <si>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</si>
  <si>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</si>
  <si>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</si>
  <si>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</si>
  <si>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</si>
  <si>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</si>
  <si>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</si>
  <si>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</si>
  <si>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</si>
  <si>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</si>
  <si>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</si>
  <si>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</si>
  <si>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</si>
  <si>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</si>
  <si>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</si>
  <si>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</si>
  <si>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</si>
  <si>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</si>
  <si>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</si>
  <si>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</si>
  <si>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</si>
  <si>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</si>
  <si>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</si>
  <si>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</si>
  <si>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</si>
  <si>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</si>
  <si>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</si>
  <si>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</si>
  <si>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</si>
  <si>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</si>
  <si>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</si>
  <si>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</si>
  <si>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</si>
  <si>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</si>
  <si>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</si>
  <si>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</si>
  <si>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</si>
  <si>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</si>
  <si>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</si>
  <si>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</si>
  <si>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</si>
  <si>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</si>
  <si>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</si>
  <si>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</si>
  <si>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</si>
  <si>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</si>
  <si>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</si>
  <si>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</si>
  <si>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</si>
  <si>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</si>
  <si>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</si>
  <si>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</si>
  <si>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</si>
  <si>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</si>
  <si>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</si>
  <si>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</si>
  <si>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</si>
  <si>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</si>
  <si>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</si>
  <si>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</si>
  <si>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</si>
  <si>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</si>
  <si>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</si>
  <si>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</si>
  <si>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</si>
  <si>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</si>
  <si>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</si>
  <si>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</si>
  <si>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</si>
  <si>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</si>
  <si>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</si>
  <si>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</si>
  <si>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</si>
  <si>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</si>
  <si>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</si>
  <si>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</si>
  <si>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</si>
  <si>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</si>
  <si>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</si>
  <si>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</si>
  <si>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</si>
  <si>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</si>
  <si>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</si>
  <si>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</si>
  <si>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</si>
  <si>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</si>
  <si>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</si>
  <si>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</si>
  <si>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</si>
  <si>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</si>
  <si>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</si>
  <si>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</si>
  <si>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</si>
  <si>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</si>
  <si>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</si>
  <si>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</si>
  <si>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</si>
  <si>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</si>
  <si>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</si>
  <si>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</si>
  <si>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</si>
  <si>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</si>
  <si>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</si>
  <si>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</si>
  <si>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</si>
  <si>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</si>
  <si>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</si>
  <si>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</si>
  <si>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</si>
  <si>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</si>
  <si>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</si>
  <si>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</si>
  <si>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</si>
  <si>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</si>
  <si>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</si>
  <si>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</si>
  <si>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</si>
  <si>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</si>
  <si>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</si>
  <si>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</si>
  <si>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</si>
  <si>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</si>
  <si>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</si>
  <si>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</si>
  <si>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</si>
  <si>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</si>
  <si>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</si>
  <si>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</si>
  <si>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</si>
  <si>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</si>
  <si>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</si>
  <si>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</si>
  <si>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</si>
  <si>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</si>
  <si>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</si>
  <si>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</si>
  <si>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</si>
  <si>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</si>
  <si>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</si>
  <si>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</si>
  <si>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</si>
  <si>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</si>
  <si>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</si>
  <si>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</si>
  <si>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</si>
  <si>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</si>
  <si>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</si>
  <si>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</si>
  <si>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</si>
  <si>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</si>
  <si>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</si>
  <si>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</si>
  <si>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</si>
  <si>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</si>
  <si>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</si>
  <si>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</si>
  <si>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</si>
  <si>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</si>
  <si>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</si>
  <si>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</si>
  <si>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</si>
  <si>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</si>
  <si>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</si>
  <si>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</si>
  <si>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</si>
  <si>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</si>
  <si>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</si>
  <si>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</si>
  <si>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</si>
  <si>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</si>
  <si>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</si>
  <si>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</si>
  <si>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</si>
  <si>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</si>
  <si>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</si>
  <si>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</si>
  <si>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</si>
  <si>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</si>
  <si>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</si>
  <si>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</si>
  <si>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</si>
  <si>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</si>
  <si>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</si>
  <si>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</si>
  <si>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</si>
  <si>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</si>
  <si>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</si>
  <si>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</si>
  <si>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</si>
  <si>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</si>
  <si>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</si>
  <si>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</si>
  <si>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</si>
  <si>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</si>
  <si>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</si>
  <si>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</si>
  <si>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</si>
  <si>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</si>
  <si>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</si>
  <si>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</si>
  <si>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</si>
  <si>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</si>
  <si>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</si>
  <si>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</si>
  <si>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</si>
  <si>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</si>
  <si>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</si>
  <si>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</si>
  <si>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</si>
  <si>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</si>
  <si>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</si>
  <si>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</si>
  <si>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</si>
  <si>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</si>
  <si>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</si>
  <si>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</si>
  <si>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</si>
  <si>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</si>
  <si>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</si>
  <si>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</si>
  <si>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</si>
  <si>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</si>
  <si>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</si>
  <si>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</si>
  <si>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</si>
  <si>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</si>
  <si>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</si>
  <si>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</si>
  <si>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</si>
  <si>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</si>
  <si>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</si>
  <si>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</si>
  <si>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</si>
  <si>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</si>
  <si>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</si>
  <si>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</si>
  <si>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</si>
  <si>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</si>
  <si>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</si>
  <si>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</si>
  <si>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</si>
  <si>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</si>
  <si>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</si>
  <si>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</si>
  <si>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</si>
  <si>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</si>
  <si>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</si>
  <si>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</si>
  <si>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</si>
  <si>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</si>
  <si>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</si>
  <si>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</si>
  <si>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</si>
  <si>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</si>
  <si>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</si>
  <si>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</si>
  <si>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</si>
  <si>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</si>
  <si>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</si>
  <si>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</si>
  <si>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</si>
  <si>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</si>
  <si>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</si>
  <si>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</si>
  <si>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</si>
  <si>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</si>
  <si>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</si>
  <si>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</si>
  <si>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</si>
  <si>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</si>
  <si>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</si>
  <si>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</si>
  <si>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</si>
  <si>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</si>
  <si>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</si>
  <si>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</si>
  <si>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</si>
  <si>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</si>
  <si>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</si>
  <si>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</si>
  <si>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</si>
  <si>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</si>
  <si>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</si>
  <si>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</si>
  <si>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</si>
  <si>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</si>
  <si>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</si>
  <si>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</si>
  <si>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</si>
  <si>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</si>
  <si>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</si>
  <si>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</si>
  <si>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</si>
  <si>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</si>
  <si>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</si>
  <si>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</si>
  <si>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</si>
  <si>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</si>
  <si>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</si>
  <si>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</si>
  <si>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</si>
  <si>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</si>
  <si>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</si>
  <si>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</si>
  <si>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</si>
  <si>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</si>
  <si>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</si>
  <si>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</si>
  <si>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</si>
  <si>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</si>
  <si>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</si>
  <si>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</si>
  <si>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</si>
  <si>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</si>
  <si>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</si>
  <si>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</si>
  <si>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</si>
  <si>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</si>
  <si>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</si>
  <si>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</si>
  <si>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</si>
  <si>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</si>
  <si>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</si>
  <si>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</si>
  <si>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</si>
  <si>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</si>
  <si>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</si>
  <si>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</si>
  <si>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</si>
  <si>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</si>
  <si>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</si>
  <si>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</si>
  <si>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</si>
  <si>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</si>
  <si>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</si>
  <si>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</si>
  <si>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</si>
  <si>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</si>
  <si>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</si>
  <si>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</si>
  <si>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</si>
  <si>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</si>
  <si>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</si>
  <si>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</si>
  <si>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</si>
  <si>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</si>
  <si>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</si>
  <si>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</si>
  <si>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</si>
  <si>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</si>
  <si>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</si>
  <si>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</si>
  <si>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</si>
  <si>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</si>
  <si>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</si>
  <si>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</si>
  <si>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</si>
  <si>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</si>
  <si>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</si>
  <si>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</si>
  <si>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</si>
  <si>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</si>
  <si>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</si>
  <si>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</si>
  <si>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</si>
  <si>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</si>
  <si>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</si>
  <si>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</si>
  <si>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</si>
  <si>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</si>
  <si>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</si>
  <si>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</si>
  <si>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</si>
  <si>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</si>
  <si>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</si>
  <si>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</si>
  <si>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</si>
  <si>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</si>
  <si>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</si>
  <si>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</si>
  <si>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</si>
  <si>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</si>
  <si>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</si>
  <si>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</si>
  <si>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</si>
  <si>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</si>
  <si>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</si>
  <si>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</si>
  <si>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</si>
  <si>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</si>
  <si>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</si>
  <si>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</si>
  <si>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</si>
  <si>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</si>
  <si>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</si>
  <si>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</si>
  <si>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</si>
  <si>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</si>
  <si>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</si>
  <si>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</si>
  <si>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</si>
  <si>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</si>
  <si>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</si>
  <si>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</si>
  <si>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</si>
  <si>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</si>
  <si>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</si>
  <si>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</si>
  <si>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</si>
  <si>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</si>
  <si>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</si>
  <si>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</si>
  <si>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</si>
  <si>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</si>
  <si>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</si>
  <si>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</si>
  <si>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</si>
  <si>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</si>
  <si>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</si>
  <si>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</si>
  <si>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</si>
  <si>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</si>
  <si>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</si>
  <si>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</si>
  <si>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</si>
  <si>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</si>
  <si>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</si>
  <si>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</si>
  <si>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</si>
  <si>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</si>
  <si>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</si>
  <si>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</si>
  <si>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</si>
  <si>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</si>
  <si>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</si>
  <si>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</si>
  <si>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</si>
  <si>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</si>
  <si>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</si>
  <si>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</si>
  <si>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</si>
  <si>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</si>
  <si>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</si>
  <si>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</si>
  <si>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</si>
  <si>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</si>
  <si>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</si>
  <si>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</si>
  <si>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</si>
  <si>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</si>
  <si>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</si>
  <si>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</si>
  <si>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</si>
  <si>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</si>
  <si>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</si>
  <si>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</si>
  <si>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</si>
  <si>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</si>
  <si>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</si>
  <si>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</si>
  <si>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</si>
  <si>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</si>
  <si>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</si>
  <si>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</si>
  <si>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</si>
  <si>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</si>
  <si>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</si>
  <si>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</si>
  <si>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</si>
  <si>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</si>
  <si>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</si>
  <si>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</si>
  <si>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</si>
  <si>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</si>
  <si>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</si>
  <si>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</si>
  <si>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</si>
  <si>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</si>
  <si>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</si>
  <si>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</si>
  <si>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</si>
  <si>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</si>
  <si>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</si>
  <si>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</si>
  <si>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</si>
  <si>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</si>
  <si>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</si>
  <si>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</si>
  <si>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</si>
  <si>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</si>
  <si>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</si>
  <si>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</si>
  <si>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</si>
  <si>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</si>
  <si>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</si>
  <si>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</si>
  <si>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</si>
  <si>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</si>
  <si>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</si>
  <si>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</si>
  <si>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</si>
  <si>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</si>
  <si>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</si>
  <si>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</si>
  <si>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</si>
  <si>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</si>
  <si>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</si>
  <si>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</si>
  <si>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</si>
  <si>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</si>
  <si>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</si>
  <si>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</si>
  <si>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</si>
  <si>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</si>
  <si>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</si>
  <si>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</si>
  <si>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</si>
  <si>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</si>
  <si>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</si>
  <si>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</si>
  <si>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</si>
  <si>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</si>
  <si>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</si>
  <si>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</si>
  <si>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</si>
  <si>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</si>
  <si>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</si>
  <si>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</si>
  <si>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</si>
  <si>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</si>
  <si>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</si>
  <si>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</si>
  <si>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</si>
  <si>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</si>
  <si>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</si>
  <si>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</si>
  <si>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</si>
  <si>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</si>
  <si>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</si>
  <si>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</si>
  <si>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</si>
  <si>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</si>
  <si>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</si>
  <si>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</si>
  <si>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</si>
  <si>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</si>
  <si>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</si>
  <si>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</si>
  <si>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</si>
  <si>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</si>
  <si>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</si>
  <si>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</si>
  <si>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</si>
  <si>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</si>
  <si>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</si>
  <si>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</si>
  <si>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</si>
  <si>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</si>
  <si>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</si>
  <si>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</si>
  <si>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</si>
  <si>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</si>
  <si>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</si>
  <si>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</si>
  <si>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</si>
  <si>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</si>
  <si>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</si>
  <si>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</si>
  <si>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</si>
  <si>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</si>
  <si>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</si>
  <si>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</si>
  <si>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</si>
  <si>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</si>
  <si>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</si>
  <si>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</si>
  <si>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</si>
  <si>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</si>
  <si>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</si>
  <si>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</si>
  <si>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</si>
  <si>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</si>
  <si>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</si>
  <si>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</si>
  <si>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</si>
  <si>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</si>
  <si>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</si>
  <si>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</si>
  <si>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</si>
  <si>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</si>
  <si>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</si>
  <si>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</si>
  <si>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</si>
  <si>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</si>
  <si>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</si>
  <si>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</si>
  <si>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</si>
  <si>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</si>
  <si>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</si>
  <si>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</si>
  <si>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</si>
  <si>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</si>
  <si>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</si>
  <si>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</si>
  <si>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</si>
  <si>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</si>
  <si>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</si>
  <si>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</si>
  <si>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</si>
  <si>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</si>
  <si>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</si>
  <si>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</si>
  <si>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</si>
  <si>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</si>
  <si>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</si>
  <si>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</si>
  <si>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</si>
  <si>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</si>
  <si>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</si>
  <si>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</si>
  <si>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</si>
  <si>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</si>
  <si>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</si>
  <si>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</si>
  <si>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</si>
  <si>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</si>
  <si>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</si>
  <si>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</si>
  <si>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</si>
  <si>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</si>
  <si>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</si>
  <si>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</si>
  <si>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</si>
  <si>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</si>
  <si>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</si>
  <si>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</si>
  <si>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</si>
  <si>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</si>
  <si>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</si>
  <si>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</si>
  <si>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</si>
  <si>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</si>
  <si>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</si>
  <si>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</si>
  <si>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</si>
  <si>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</si>
  <si>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</si>
  <si>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</si>
  <si>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</si>
  <si>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</si>
  <si>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</si>
  <si>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</si>
  <si>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</si>
  <si>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</si>
  <si>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</si>
  <si>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</si>
  <si>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</si>
  <si>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</si>
  <si>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</si>
  <si>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</si>
  <si>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</si>
  <si>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</si>
  <si>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</si>
  <si>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</si>
  <si>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</si>
  <si>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</si>
  <si>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</si>
  <si>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</si>
  <si>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</si>
  <si>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</si>
  <si>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</si>
  <si>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</si>
  <si>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</si>
  <si>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</si>
  <si>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</si>
  <si>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</si>
  <si>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</si>
  <si>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</si>
  <si>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</si>
  <si>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</si>
  <si>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</si>
  <si>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</si>
  <si>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</si>
  <si>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</si>
  <si>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</si>
  <si>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</si>
  <si>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</si>
  <si>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</si>
  <si>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</si>
  <si>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</si>
  <si>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</si>
  <si>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</si>
  <si>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</si>
  <si>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</si>
  <si>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</si>
  <si>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</si>
  <si>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</si>
  <si>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</si>
  <si>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</si>
  <si>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</si>
  <si>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</si>
  <si>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</si>
  <si>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</si>
  <si>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</si>
  <si>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</si>
  <si>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</si>
  <si>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</si>
  <si>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</si>
  <si>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</si>
  <si>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</si>
  <si>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</si>
  <si>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</si>
  <si>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</si>
  <si>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</si>
  <si>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</si>
  <si>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</si>
  <si>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</si>
  <si>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</si>
  <si>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</si>
  <si>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</si>
  <si>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</si>
  <si>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</si>
  <si>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</si>
  <si>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</si>
  <si>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</si>
  <si>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</si>
  <si>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</si>
  <si>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</si>
  <si>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</si>
  <si>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</si>
  <si>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</si>
  <si>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</si>
  <si>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</si>
  <si>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</si>
  <si>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</si>
  <si>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</si>
  <si>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</si>
  <si>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</si>
  <si>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</si>
  <si>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</si>
  <si>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</si>
  <si>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</si>
  <si>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</si>
  <si>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</si>
  <si>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</si>
  <si>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</si>
  <si>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</si>
  <si>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</si>
  <si>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</si>
  <si>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</si>
  <si>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</si>
  <si>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</si>
  <si>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</si>
  <si>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</si>
  <si>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</si>
  <si>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</si>
  <si>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</si>
  <si>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</si>
  <si>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</si>
  <si>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</si>
  <si>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</si>
  <si>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</si>
  <si>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</si>
  <si>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</si>
  <si>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</si>
  <si>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</si>
  <si>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</si>
  <si>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</si>
  <si>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</si>
  <si>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</si>
  <si>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</si>
  <si>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</si>
  <si>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</si>
  <si>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</si>
  <si>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</si>
  <si>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</si>
  <si>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</si>
  <si>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</si>
  <si>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</si>
  <si>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</si>
  <si>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</si>
  <si>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</si>
  <si>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</si>
  <si>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</si>
  <si>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</si>
  <si>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</si>
  <si>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</si>
  <si>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</si>
  <si>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</si>
  <si>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</si>
  <si>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</si>
  <si>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</si>
  <si>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</si>
  <si>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</si>
  <si>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</si>
  <si>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</si>
  <si>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</si>
  <si>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</si>
  <si>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</si>
  <si>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</si>
  <si>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</si>
  <si>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</si>
  <si>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</si>
  <si>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</si>
  <si>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</si>
  <si>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</si>
  <si>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</si>
  <si>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</si>
  <si>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</si>
  <si>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</si>
  <si>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</si>
  <si>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</si>
  <si>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</si>
  <si>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</si>
  <si>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</si>
  <si>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</si>
  <si>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</si>
  <si>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</si>
  <si>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</si>
  <si>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</si>
  <si>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</si>
  <si>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</si>
  <si>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</si>
  <si>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</si>
  <si>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</si>
  <si>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</si>
  <si>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</si>
  <si>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</si>
  <si>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</si>
  <si>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</si>
  <si>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</si>
  <si>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</si>
  <si>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</si>
  <si>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</si>
  <si>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</si>
  <si>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</si>
  <si>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</si>
  <si>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</si>
  <si>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</si>
  <si>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</si>
  <si>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</si>
  <si>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</si>
  <si>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</si>
  <si>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</si>
  <si>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</si>
  <si>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</si>
  <si>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</si>
  <si>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</si>
  <si>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</si>
  <si>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</si>
  <si>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</si>
  <si>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</si>
  <si>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</si>
  <si>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</si>
  <si>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</si>
  <si>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</si>
  <si>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</si>
  <si>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</si>
  <si>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</si>
  <si>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</si>
  <si>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</si>
  <si>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</si>
  <si>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</si>
  <si>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</si>
  <si>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</si>
  <si>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</si>
  <si>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</si>
  <si>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</si>
  <si>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</si>
  <si>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</si>
  <si>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</si>
  <si>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</si>
  <si>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</si>
  <si>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</si>
  <si>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</si>
  <si>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</si>
  <si>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</si>
  <si>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</si>
  <si>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</si>
  <si>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</si>
  <si>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</si>
  <si>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</si>
  <si>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</si>
  <si>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</si>
  <si>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</si>
  <si>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</si>
  <si>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</si>
  <si>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</si>
  <si>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</si>
  <si>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</si>
  <si>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</si>
  <si>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</si>
  <si>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</si>
  <si>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</si>
  <si>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</si>
  <si>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</si>
  <si>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</si>
  <si>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</si>
  <si>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</si>
  <si>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</si>
  <si>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</si>
  <si>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</si>
  <si>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</si>
  <si>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</si>
  <si>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</si>
  <si>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</si>
  <si>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</si>
  <si>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</si>
  <si>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</si>
  <si>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</si>
  <si>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</si>
  <si>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</si>
  <si>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</si>
  <si>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</si>
  <si>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</si>
  <si>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</si>
  <si>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</si>
  <si>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</si>
  <si>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</si>
  <si>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</si>
  <si>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</si>
  <si>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</si>
  <si>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</si>
  <si>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</si>
  <si>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</si>
  <si>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</si>
  <si>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</si>
  <si>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</si>
  <si>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</si>
  <si>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</si>
  <si>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</si>
  <si>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</si>
  <si>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</si>
  <si>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</si>
  <si>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</si>
  <si>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</si>
  <si>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</si>
  <si>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</si>
  <si>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</si>
  <si>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</si>
  <si>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</si>
  <si>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</si>
  <si>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</si>
  <si>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</si>
  <si>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</si>
  <si>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</si>
  <si>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</si>
  <si>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</si>
  <si>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</si>
  <si>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</si>
  <si>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</si>
  <si>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</si>
  <si>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</si>
  <si>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</si>
  <si>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</si>
  <si>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</si>
  <si>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</si>
  <si>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</si>
  <si>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</si>
  <si>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</si>
  <si>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</si>
  <si>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</si>
  <si>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</si>
  <si>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</si>
  <si>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</si>
  <si>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</si>
  <si>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</si>
  <si>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</si>
  <si>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</si>
  <si>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</si>
  <si>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</si>
  <si>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</si>
  <si>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</si>
  <si>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</si>
  <si>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</si>
  <si>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</si>
  <si>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</si>
  <si>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</si>
  <si>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</si>
  <si>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</si>
  <si>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</si>
  <si>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</si>
  <si>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</si>
  <si>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</si>
  <si>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</si>
  <si>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</si>
  <si>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</si>
  <si>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</si>
  <si>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</si>
  <si>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</si>
  <si>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</si>
  <si>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</si>
  <si>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</si>
  <si>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</si>
  <si>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</si>
  <si>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</si>
  <si>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</si>
  <si>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</si>
  <si>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</si>
  <si>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</si>
  <si>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</si>
  <si>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</si>
  <si>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</si>
  <si>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</si>
  <si>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</si>
  <si>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</si>
  <si>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</si>
  <si>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</si>
  <si>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</si>
  <si>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</si>
  <si>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</si>
  <si>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</si>
  <si>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</si>
  <si>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</si>
  <si>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</si>
  <si>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</si>
  <si>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</si>
  <si>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</si>
  <si>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</si>
  <si>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</si>
  <si>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</si>
  <si>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</si>
  <si>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</si>
  <si>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</si>
  <si>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</si>
  <si>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</si>
  <si>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</si>
  <si>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</si>
  <si>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</si>
  <si>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</si>
  <si>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</si>
  <si>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</si>
  <si>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</si>
  <si>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</si>
  <si>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</si>
  <si>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</si>
  <si>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</si>
  <si>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</si>
  <si>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</si>
  <si>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</si>
  <si>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</si>
  <si>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</si>
  <si>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</si>
  <si>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</si>
  <si>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</si>
  <si>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</si>
  <si>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</si>
  <si>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</si>
  <si>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</si>
  <si>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</si>
  <si>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</si>
  <si>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</si>
  <si>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</si>
  <si>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</si>
  <si>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</si>
  <si>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</si>
  <si>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</si>
  <si>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</si>
  <si>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</si>
  <si>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</si>
  <si>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</si>
  <si>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</si>
  <si>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</si>
  <si>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</si>
  <si>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</si>
  <si>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</si>
  <si>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</si>
  <si>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</si>
  <si>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</si>
  <si>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</si>
  <si>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</si>
  <si>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</si>
  <si>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</si>
  <si>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</si>
  <si>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</si>
  <si>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</si>
  <si>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</si>
  <si>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</si>
  <si>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</si>
  <si>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</si>
  <si>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</si>
  <si>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</si>
  <si>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</si>
  <si>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</si>
  <si>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</si>
  <si>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</si>
  <si>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</si>
  <si>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</si>
  <si>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</si>
  <si>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</si>
  <si>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</si>
  <si>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</si>
  <si>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</si>
  <si>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</si>
  <si>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</si>
  <si>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</si>
  <si>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</si>
  <si>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</si>
  <si>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</si>
  <si>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</si>
  <si>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</si>
  <si>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</si>
  <si>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</si>
  <si>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</si>
  <si>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</si>
  <si>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</si>
  <si>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</si>
  <si>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</si>
  <si>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</si>
  <si>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</si>
  <si>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</si>
  <si>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</si>
  <si>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</si>
  <si>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</si>
  <si>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</si>
  <si>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</si>
  <si>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</si>
  <si>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</si>
  <si>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</si>
  <si>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</si>
  <si>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</si>
  <si>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</si>
  <si>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</si>
  <si>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</si>
  <si>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</si>
  <si>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</si>
  <si>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</si>
  <si>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</si>
  <si>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</si>
  <si>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</si>
  <si>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</si>
  <si>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</si>
  <si>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</si>
  <si>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</si>
  <si>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</si>
  <si>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</si>
  <si>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</si>
  <si>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</si>
  <si>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</si>
  <si>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</si>
  <si>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</si>
  <si>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</si>
  <si>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</si>
  <si>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</si>
  <si>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</si>
  <si>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</si>
  <si>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</si>
  <si>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</si>
  <si>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</si>
  <si>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</si>
  <si>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</si>
  <si>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</si>
  <si>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</si>
  <si>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</si>
  <si>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</si>
  <si>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</si>
  <si>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</si>
  <si>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</si>
  <si>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</si>
  <si>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</si>
  <si>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</si>
  <si>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</si>
  <si>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</si>
  <si>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</si>
  <si>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</si>
  <si>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</si>
  <si>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</si>
  <si>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</si>
  <si>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</si>
  <si>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</si>
  <si>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</si>
  <si>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</si>
  <si>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</si>
  <si>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</si>
  <si>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</si>
  <si>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</si>
  <si>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</si>
  <si>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</si>
  <si>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</si>
  <si>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</si>
  <si>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</si>
  <si>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</si>
  <si>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</si>
  <si>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</si>
  <si>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</si>
  <si>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</si>
  <si>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</si>
  <si>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</si>
  <si>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</si>
  <si>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</si>
  <si>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</si>
  <si>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</si>
  <si>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</si>
  <si>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</si>
  <si>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</si>
  <si>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</si>
  <si>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</si>
  <si>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</si>
  <si>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</si>
  <si>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</si>
  <si>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</si>
  <si>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</si>
  <si>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</si>
  <si>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</si>
  <si>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</si>
  <si>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</si>
  <si>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</si>
  <si>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</si>
  <si>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</si>
  <si>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</si>
  <si>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</si>
  <si>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</si>
  <si>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</si>
  <si>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</si>
  <si>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</si>
  <si>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</si>
  <si>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</si>
  <si>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</si>
  <si>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</si>
  <si>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</si>
  <si>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</si>
  <si>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</si>
  <si>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</si>
  <si>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</si>
  <si>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</si>
  <si>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</si>
  <si>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</si>
  <si>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</si>
  <si>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</si>
  <si>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</si>
  <si>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</si>
  <si>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</si>
  <si>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</si>
  <si>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</si>
  <si>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</si>
  <si>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</si>
  <si>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</si>
  <si>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</si>
  <si>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</si>
  <si>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</si>
  <si>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</si>
  <si>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</si>
  <si>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</si>
  <si>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</si>
  <si>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</si>
  <si>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</si>
  <si>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</si>
  <si>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</si>
  <si>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</si>
  <si>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</si>
  <si>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</si>
  <si>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</si>
  <si>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</si>
  <si>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</si>
  <si>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</si>
  <si>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</si>
  <si>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</si>
  <si>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</si>
  <si>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</si>
  <si>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</si>
  <si>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</si>
  <si>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</si>
  <si>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</si>
  <si>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</si>
  <si>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</si>
  <si>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</si>
  <si>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</si>
  <si>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</si>
  <si>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</si>
  <si>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</si>
  <si>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</si>
  <si>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</si>
  <si>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</si>
  <si>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</si>
  <si>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</si>
  <si>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</si>
  <si>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</si>
  <si>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</si>
  <si>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</si>
  <si>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</si>
  <si>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</si>
  <si>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</si>
  <si>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</si>
  <si>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</si>
  <si>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</si>
  <si>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</si>
  <si>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</si>
  <si>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</si>
  <si>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</si>
  <si>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</si>
  <si>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</si>
  <si>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</si>
  <si>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</si>
  <si>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</si>
  <si>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</si>
  <si>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</si>
  <si>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</si>
  <si>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</si>
  <si>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</si>
  <si>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</si>
  <si>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</si>
  <si>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</si>
  <si>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</si>
  <si>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</si>
  <si>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</si>
  <si>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</si>
  <si>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</si>
  <si>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</si>
  <si>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</si>
  <si>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</si>
  <si>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</si>
  <si>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</si>
  <si>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</si>
  <si>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</si>
  <si>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</si>
  <si>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</si>
  <si>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</si>
  <si>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</si>
  <si>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</si>
  <si>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</si>
  <si>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</si>
  <si>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</si>
  <si>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</si>
  <si>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</si>
  <si>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</si>
  <si>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</si>
  <si>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</si>
  <si>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</si>
  <si>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</si>
  <si>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</si>
  <si>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</si>
  <si>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</si>
  <si>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</si>
  <si>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</si>
  <si>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</si>
  <si>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</si>
  <si>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</si>
  <si>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</si>
  <si>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</si>
  <si>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</si>
  <si>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</si>
  <si>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</si>
  <si>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</si>
  <si>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</si>
  <si>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</si>
  <si>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</si>
  <si>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</si>
  <si>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</si>
  <si>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</si>
  <si>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</si>
  <si>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</si>
  <si>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</si>
  <si>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</si>
  <si>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</si>
  <si>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</si>
  <si>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</si>
  <si>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</si>
  <si>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</si>
  <si>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</si>
  <si>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</si>
  <si>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</si>
  <si>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</si>
  <si>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</si>
  <si>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</si>
  <si>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</si>
  <si>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</si>
  <si>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</si>
  <si>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</si>
  <si>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</si>
  <si>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</si>
  <si>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</si>
  <si>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</si>
  <si>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</si>
  <si>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</si>
  <si>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</si>
  <si>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</si>
  <si>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</si>
  <si>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</si>
  <si>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</si>
  <si>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</si>
  <si>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</si>
  <si>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</si>
  <si>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</si>
  <si>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</si>
  <si>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</si>
  <si>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</si>
  <si>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</si>
  <si>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</si>
  <si>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</si>
  <si>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</si>
  <si>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</si>
  <si>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</si>
  <si>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</si>
  <si>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</si>
  <si>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</si>
  <si>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</si>
  <si>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</si>
  <si>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</si>
  <si>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</si>
  <si>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</si>
  <si>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</si>
  <si>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</si>
  <si>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</si>
  <si>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</si>
  <si>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</si>
  <si>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</si>
  <si>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</si>
  <si>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</si>
  <si>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</si>
  <si>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</si>
  <si>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</si>
  <si>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</si>
  <si>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</si>
  <si>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</si>
  <si>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</si>
  <si>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</si>
  <si>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</si>
  <si>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</si>
  <si>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</si>
  <si>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</si>
  <si>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</si>
  <si>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</si>
  <si>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</si>
  <si>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</si>
  <si>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</si>
  <si>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</si>
  <si>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</si>
  <si>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</si>
  <si>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</si>
  <si>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</si>
  <si>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</si>
  <si>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</si>
  <si>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</si>
  <si>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</si>
  <si>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</si>
  <si>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</si>
  <si>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</si>
  <si>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</si>
  <si>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</si>
  <si>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</si>
  <si>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</si>
  <si>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</si>
  <si>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</si>
  <si>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</si>
  <si>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</si>
  <si>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</si>
  <si>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</si>
  <si>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</si>
  <si>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</si>
  <si>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</si>
  <si>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</si>
  <si>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</si>
  <si>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</si>
  <si>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</si>
  <si>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</si>
  <si>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</si>
  <si>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</si>
  <si>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</si>
  <si>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</si>
  <si>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</si>
  <si>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</si>
  <si>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</si>
  <si>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</si>
  <si>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</si>
  <si>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</si>
  <si>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</si>
  <si>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</si>
  <si>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</si>
  <si>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</si>
  <si>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</si>
  <si>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</si>
  <si>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</si>
  <si>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</si>
  <si>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</si>
  <si>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</si>
  <si>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</si>
  <si>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</si>
  <si>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</si>
  <si>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</si>
  <si>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</si>
  <si>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</si>
  <si>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</si>
  <si>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</si>
  <si>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</si>
  <si>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</si>
  <si>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</si>
  <si>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</si>
  <si>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</si>
  <si>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</si>
  <si>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</si>
  <si>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</si>
  <si>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</si>
  <si>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</si>
  <si>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</si>
  <si>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</si>
  <si>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</si>
  <si>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</si>
  <si>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</si>
  <si>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</si>
  <si>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</si>
  <si>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</si>
  <si>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</si>
  <si>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</si>
  <si>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</si>
  <si>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</si>
  <si>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</si>
  <si>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</si>
  <si>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</si>
  <si>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</si>
  <si>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</si>
  <si>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</si>
  <si>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</si>
  <si>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</si>
  <si>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</si>
  <si>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</si>
  <si>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</si>
  <si>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</si>
  <si>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</si>
  <si>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</si>
  <si>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</si>
  <si>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</si>
  <si>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</si>
  <si>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</si>
  <si>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</si>
  <si>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</si>
  <si>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</si>
  <si>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</si>
  <si>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</si>
  <si>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</si>
  <si>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</si>
  <si>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</si>
  <si>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</si>
  <si>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</si>
  <si>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</si>
  <si>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</si>
  <si>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</si>
  <si>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</si>
  <si>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</si>
  <si>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</si>
  <si>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</si>
  <si>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</si>
  <si>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</si>
  <si>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</si>
  <si>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</si>
  <si>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</si>
  <si>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</si>
  <si>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</si>
  <si>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</si>
  <si>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</si>
  <si>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</si>
  <si>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</si>
  <si>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</si>
  <si>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</si>
  <si>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</si>
  <si>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</si>
  <si>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</si>
  <si>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</si>
  <si>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</si>
  <si>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</si>
  <si>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</si>
  <si>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</si>
  <si>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</si>
  <si>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</si>
  <si>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</si>
  <si>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</si>
  <si>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</si>
  <si>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</si>
  <si>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</si>
  <si>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</si>
  <si>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</si>
  <si>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</si>
  <si>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</si>
  <si>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</si>
  <si>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</si>
  <si>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</si>
  <si>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</si>
  <si>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</si>
  <si>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</si>
  <si>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</si>
  <si>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</si>
  <si>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</si>
  <si>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</si>
  <si>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</si>
  <si>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</si>
  <si>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</si>
  <si>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</si>
  <si>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</si>
  <si>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</si>
  <si>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</si>
  <si>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</si>
  <si>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</si>
  <si>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</si>
  <si>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</si>
  <si>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</si>
  <si>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</si>
  <si>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</si>
  <si>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</si>
  <si>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</si>
  <si>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</si>
  <si>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</si>
  <si>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</si>
  <si>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</si>
  <si>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</si>
  <si>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</si>
  <si>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</si>
  <si>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</si>
  <si>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</si>
  <si>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</si>
  <si>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</si>
  <si>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</si>
  <si>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</si>
  <si>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</si>
  <si>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</si>
  <si>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</si>
  <si>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</si>
  <si>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</si>
  <si>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</si>
  <si>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</si>
  <si>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</si>
  <si>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</si>
  <si>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</si>
  <si>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</si>
  <si>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</si>
  <si>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</si>
  <si>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</si>
  <si>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</si>
  <si>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</si>
  <si>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</si>
  <si>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</si>
  <si>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</si>
  <si>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</si>
  <si>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</si>
  <si>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</si>
  <si>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</si>
  <si>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</si>
  <si>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</si>
  <si>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</si>
  <si>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</si>
  <si>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</si>
  <si>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</si>
  <si>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</si>
  <si>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</si>
  <si>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</si>
  <si>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</si>
  <si>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</si>
  <si>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</si>
  <si>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</si>
  <si>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</si>
  <si>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</si>
  <si>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</si>
  <si>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</si>
  <si>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</si>
  <si>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</si>
  <si>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</si>
  <si>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</si>
  <si>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</si>
  <si>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</si>
  <si>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</si>
  <si>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</si>
  <si>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</si>
  <si>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</si>
  <si>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</si>
  <si>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</si>
  <si>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</si>
  <si>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</si>
  <si>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</si>
  <si>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</si>
  <si>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</si>
  <si>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</si>
  <si>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</si>
  <si>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</si>
  <si>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</si>
  <si>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</si>
  <si>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</si>
  <si>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</si>
  <si>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</si>
  <si>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</si>
  <si>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</si>
  <si>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</si>
  <si>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</si>
  <si>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</si>
  <si>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</si>
  <si>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</si>
  <si>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</si>
  <si>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</si>
  <si>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</si>
  <si>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</si>
  <si>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</si>
  <si>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</si>
  <si>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</si>
  <si>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</si>
  <si>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</si>
  <si>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</si>
  <si>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</si>
  <si>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</si>
  <si>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</si>
  <si>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</si>
  <si>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</si>
  <si>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</si>
  <si>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</si>
  <si>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</si>
  <si>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</si>
  <si>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</si>
  <si>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</si>
  <si>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</si>
  <si>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</si>
  <si>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</si>
  <si>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</si>
  <si>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</si>
  <si>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</si>
  <si>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</si>
  <si>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</si>
  <si>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</si>
  <si>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</si>
  <si>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</si>
  <si>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</si>
  <si>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</si>
  <si>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</si>
  <si>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</si>
  <si>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</si>
  <si>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</si>
  <si>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</si>
  <si>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</si>
  <si>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</si>
  <si>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</si>
  <si>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</si>
  <si>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</si>
  <si>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</si>
  <si>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</si>
  <si>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</si>
  <si>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</si>
  <si>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</si>
  <si>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</si>
  <si>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</si>
  <si>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</si>
  <si>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</si>
  <si>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</si>
  <si>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</si>
  <si>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</si>
  <si>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</si>
  <si>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</si>
  <si>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</si>
  <si>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</si>
  <si>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</si>
  <si>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</si>
  <si>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</si>
  <si>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</si>
  <si>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</si>
  <si>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</si>
  <si>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</si>
  <si>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</si>
  <si>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</si>
  <si>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</si>
  <si>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</si>
  <si>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</si>
  <si>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</si>
  <si>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</si>
  <si>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</si>
  <si>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</si>
  <si>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</si>
  <si>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</si>
  <si>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</si>
  <si>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</si>
  <si>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</si>
  <si>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</si>
  <si>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</si>
  <si>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</si>
  <si>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</si>
  <si>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</si>
  <si>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</si>
  <si>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</si>
  <si>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</si>
  <si>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</si>
  <si>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</si>
  <si>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</si>
  <si>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</si>
  <si>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</si>
  <si>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</si>
  <si>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</si>
  <si>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</si>
  <si>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</si>
  <si>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</si>
  <si>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</si>
  <si>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</si>
  <si>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</si>
  <si>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</si>
  <si>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</si>
  <si>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</si>
  <si>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</si>
  <si>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</si>
  <si>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</si>
  <si>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</si>
  <si>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</si>
  <si>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</si>
  <si>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</si>
  <si>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</si>
  <si>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</si>
  <si>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</si>
  <si>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</si>
  <si>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</si>
  <si>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</si>
  <si>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</si>
  <si>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</si>
  <si>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</si>
  <si>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</si>
  <si>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</si>
  <si>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</si>
  <si>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</si>
  <si>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</si>
  <si>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</si>
  <si>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</si>
  <si>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</si>
  <si>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</si>
  <si>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</si>
  <si>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</si>
  <si>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</si>
  <si>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</si>
  <si>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</si>
  <si>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</si>
  <si>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</si>
  <si>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</si>
  <si>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</si>
  <si>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</si>
  <si>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</si>
  <si>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</si>
  <si>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</si>
  <si>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</si>
  <si>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</si>
  <si>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</si>
  <si>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</si>
  <si>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</si>
  <si>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</si>
  <si>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</si>
  <si>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</si>
  <si>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</si>
  <si>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</si>
  <si>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</si>
  <si>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</si>
  <si>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</si>
  <si>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</si>
  <si>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</si>
  <si>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</si>
  <si>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</si>
  <si>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</si>
  <si>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</si>
  <si>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</si>
  <si>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</si>
  <si>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</si>
  <si>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</si>
  <si>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</si>
  <si>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</si>
  <si>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</si>
  <si>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</si>
  <si>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</si>
  <si>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</si>
  <si>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</si>
  <si>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</si>
  <si>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</si>
  <si>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</si>
  <si>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</si>
  <si>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</si>
  <si>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</si>
  <si>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</si>
  <si>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</si>
  <si>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</si>
  <si>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</si>
  <si>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</si>
  <si>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</si>
  <si>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</si>
  <si>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</si>
  <si>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</si>
  <si>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</si>
  <si>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</si>
  <si>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</si>
  <si>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</si>
  <si>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</si>
  <si>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</si>
  <si>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</si>
  <si>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</si>
  <si>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</si>
  <si>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</si>
  <si>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</si>
  <si>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</si>
  <si>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</si>
  <si>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</si>
  <si>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</si>
  <si>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</si>
  <si>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</si>
  <si>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</si>
  <si>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</si>
  <si>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</si>
  <si>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</si>
  <si>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</si>
  <si>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</si>
  <si>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</si>
  <si>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</si>
  <si>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</si>
  <si>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</si>
  <si>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</si>
  <si>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</si>
  <si>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</si>
  <si>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</si>
  <si>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</si>
  <si>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</si>
  <si>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</si>
  <si>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</si>
  <si>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</si>
  <si>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</si>
  <si>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</si>
  <si>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</si>
  <si>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</si>
  <si>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</si>
  <si>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</si>
  <si>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</si>
  <si>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</si>
  <si>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</si>
  <si>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</si>
  <si>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</si>
  <si>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</si>
  <si>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</si>
  <si>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</si>
  <si>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</si>
  <si>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</si>
  <si>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</si>
  <si>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</si>
  <si>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</si>
  <si>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</si>
  <si>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</si>
  <si>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</si>
  <si>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</si>
  <si>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</si>
  <si>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</si>
  <si>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</si>
  <si>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</si>
  <si>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</si>
  <si>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</si>
  <si>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</si>
  <si>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</si>
  <si>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</si>
  <si>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</si>
  <si>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</si>
  <si>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</si>
  <si>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</si>
  <si>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</si>
  <si>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</si>
  <si>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</si>
  <si>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</si>
  <si>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</si>
  <si>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</si>
  <si>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</si>
  <si>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</si>
  <si>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</si>
  <si>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</si>
  <si>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</si>
  <si>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</si>
  <si>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</si>
  <si>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</si>
  <si>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</si>
  <si>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</si>
  <si>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</si>
  <si>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</si>
  <si>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</si>
  <si>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</si>
  <si>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</si>
  <si>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</si>
  <si>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</si>
  <si>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</si>
  <si>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</si>
  <si>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</si>
  <si>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</si>
  <si>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</si>
  <si>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</si>
  <si>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</si>
  <si>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</si>
  <si>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</si>
  <si>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</si>
  <si>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</si>
  <si>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</si>
  <si>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</si>
  <si>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</si>
  <si>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</si>
  <si>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</si>
  <si>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</si>
  <si>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</si>
  <si>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</si>
  <si>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</si>
  <si>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</si>
  <si>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</si>
  <si>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</si>
  <si>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</si>
  <si>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</si>
  <si>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</si>
  <si>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</si>
  <si>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</si>
  <si>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</si>
  <si>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</si>
  <si>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</si>
  <si>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</si>
  <si>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</si>
  <si>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</si>
  <si>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</si>
  <si>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</si>
  <si>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</si>
  <si>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</si>
  <si>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</si>
  <si>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</si>
  <si>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</si>
  <si>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</si>
  <si>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</si>
  <si>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</si>
  <si>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</si>
  <si>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</si>
  <si>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</si>
  <si>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</si>
  <si>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</si>
  <si>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</si>
  <si>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</si>
  <si>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</si>
  <si>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</si>
  <si>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</si>
  <si>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</si>
  <si>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</si>
  <si>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</si>
  <si>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</si>
  <si>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</si>
  <si>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</si>
  <si>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</si>
  <si>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</si>
  <si>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</si>
  <si>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</si>
  <si>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</si>
  <si>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</si>
  <si>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</si>
  <si>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</si>
  <si>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</si>
  <si>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</si>
  <si>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</si>
  <si>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</si>
  <si>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</si>
  <si>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</si>
  <si>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</si>
  <si>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</si>
  <si>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</si>
  <si>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</si>
  <si>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</si>
  <si>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</si>
  <si>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</si>
  <si>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</si>
  <si>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</si>
  <si>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</si>
  <si>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</si>
  <si>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</si>
  <si>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</si>
  <si>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</si>
  <si>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</si>
  <si>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</si>
  <si>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</si>
  <si>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</si>
  <si>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</si>
  <si>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</si>
  <si>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</si>
  <si>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</si>
  <si>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</si>
  <si>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</si>
  <si>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</si>
  <si>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</si>
  <si>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</si>
  <si>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</si>
  <si>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</si>
  <si>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</si>
  <si>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</si>
  <si>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</si>
  <si>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</si>
  <si>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</si>
  <si>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</si>
  <si>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</si>
  <si>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</si>
  <si>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</si>
  <si>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</si>
  <si>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</si>
  <si>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</si>
  <si>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</si>
  <si>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</si>
  <si>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</si>
  <si>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</si>
  <si>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</si>
  <si>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</si>
  <si>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</si>
  <si>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</si>
  <si>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</si>
  <si>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</si>
  <si>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</si>
  <si>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</si>
  <si>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</si>
  <si>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</si>
  <si>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</si>
  <si>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</si>
  <si>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</si>
  <si>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</si>
  <si>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</si>
  <si>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</si>
  <si>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</si>
  <si>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</si>
  <si>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</si>
  <si>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</si>
  <si>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</si>
  <si>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</si>
  <si>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</si>
  <si>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</si>
  <si>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</si>
  <si>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</si>
  <si>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</si>
  <si>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</si>
  <si>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</si>
  <si>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</si>
  <si>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</si>
  <si>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</si>
  <si>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</si>
  <si>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</si>
  <si>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</si>
  <si>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</si>
  <si>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</si>
  <si>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</si>
  <si>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</si>
  <si>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</si>
  <si>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</si>
  <si>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</si>
  <si>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</si>
  <si>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</si>
  <si>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</si>
  <si>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</si>
  <si>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</si>
  <si>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</si>
  <si>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</si>
  <si>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</si>
  <si>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</si>
  <si>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</si>
  <si>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</si>
  <si>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</si>
  <si>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</si>
  <si>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</si>
  <si>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</si>
  <si>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</si>
  <si>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</si>
  <si>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</si>
  <si>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</si>
  <si>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</si>
  <si>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</si>
  <si>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</si>
  <si>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</si>
  <si>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</si>
  <si>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</si>
  <si>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</si>
  <si>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</si>
  <si>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</si>
  <si>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</si>
  <si>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</si>
  <si>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</si>
  <si>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</si>
  <si>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</si>
  <si>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</si>
  <si>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</si>
  <si>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</si>
  <si>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</si>
  <si>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</si>
  <si>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</si>
  <si>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</si>
  <si>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</si>
  <si>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</si>
  <si>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</si>
  <si>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</si>
  <si>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</si>
  <si>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</si>
  <si>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</si>
  <si>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</si>
  <si>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</si>
  <si>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</si>
  <si>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</si>
  <si>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</si>
  <si>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</si>
  <si>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</si>
  <si>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</si>
  <si>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</si>
  <si>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</si>
  <si>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</si>
  <si>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</si>
  <si>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</si>
  <si>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</si>
  <si>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</si>
  <si>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</si>
  <si>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</si>
  <si>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</si>
  <si>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</si>
  <si>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</si>
  <si>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</si>
  <si>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</si>
  <si>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</si>
  <si>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</si>
  <si>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</si>
  <si>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</si>
  <si>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</si>
  <si>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</si>
  <si>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</si>
  <si>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</si>
  <si>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</si>
  <si>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</si>
  <si>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</si>
  <si>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</si>
  <si>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</si>
  <si>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</si>
  <si>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</si>
  <si>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</si>
  <si>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</si>
  <si>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</si>
  <si>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</si>
  <si>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</si>
  <si>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</si>
  <si>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</si>
  <si>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</si>
  <si>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</si>
  <si>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</si>
  <si>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</si>
  <si>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</si>
  <si>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</si>
  <si>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</si>
  <si>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</si>
  <si>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</si>
  <si>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</si>
  <si>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</si>
  <si>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</si>
  <si>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</si>
  <si>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</si>
  <si>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</si>
  <si>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</si>
  <si>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</si>
  <si>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</si>
  <si>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</si>
  <si>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</si>
  <si>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</si>
  <si>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</si>
  <si>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</si>
  <si>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</si>
  <si>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</si>
  <si>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</si>
  <si>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</si>
  <si>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</si>
  <si>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</si>
  <si>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</si>
  <si>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</si>
  <si>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</si>
  <si>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</si>
  <si>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</si>
  <si>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</si>
  <si>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</si>
  <si>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</si>
  <si>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</si>
  <si>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</si>
  <si>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</si>
  <si>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</si>
  <si>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</si>
  <si>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</si>
  <si>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</si>
  <si>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</si>
  <si>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</si>
  <si>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</si>
  <si>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</si>
  <si>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</si>
  <si>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</si>
  <si>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</si>
  <si>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</si>
  <si>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</si>
  <si>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</si>
  <si>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</si>
  <si>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</si>
  <si>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</si>
  <si>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</si>
  <si>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</si>
  <si>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</si>
  <si>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</si>
  <si>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</si>
  <si>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</si>
  <si>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</si>
  <si>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</si>
  <si>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</si>
  <si>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</si>
  <si>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</si>
  <si>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</si>
  <si>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</si>
  <si>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</si>
  <si>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</si>
  <si>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</si>
  <si>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</si>
  <si>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</si>
  <si>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</si>
  <si>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</si>
  <si>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</si>
  <si>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</si>
  <si>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</si>
  <si>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</si>
  <si>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</si>
  <si>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</si>
  <si>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</si>
  <si>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</si>
  <si>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</si>
  <si>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</si>
  <si>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</si>
  <si>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</si>
  <si>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</si>
  <si>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</si>
  <si>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</si>
  <si>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</si>
  <si>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</si>
  <si>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</si>
  <si>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</si>
  <si>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</si>
  <si>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</si>
  <si>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</si>
  <si>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</si>
  <si>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</si>
  <si>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</si>
  <si>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</si>
  <si>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</si>
  <si>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</si>
  <si>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</si>
  <si>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</si>
  <si>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</si>
  <si>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</si>
  <si>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</si>
  <si>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</si>
  <si>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</si>
  <si>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</si>
  <si>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</si>
  <si>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</si>
  <si>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</si>
  <si>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</si>
  <si>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</si>
  <si>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</si>
  <si>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</si>
  <si>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</si>
  <si>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</si>
  <si>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</si>
  <si>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</si>
  <si>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</si>
  <si>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</si>
  <si>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</si>
  <si>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</si>
  <si>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</si>
  <si>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</si>
  <si>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</si>
  <si>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</si>
  <si>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</si>
  <si>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</si>
  <si>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</si>
  <si>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</si>
  <si>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</si>
  <si>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</si>
  <si>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</si>
  <si>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</si>
  <si>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</si>
  <si>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</si>
  <si>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</si>
  <si>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</si>
  <si>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</si>
  <si>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</si>
  <si>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</si>
  <si>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</si>
  <si>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</si>
  <si>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</si>
  <si>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</si>
  <si>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</si>
  <si>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</si>
  <si>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</si>
  <si>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</si>
  <si>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</si>
  <si>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</si>
  <si>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</si>
  <si>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</si>
  <si>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</si>
  <si>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</si>
  <si>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</si>
  <si>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</si>
  <si>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</si>
  <si>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</si>
  <si>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</si>
  <si>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</si>
  <si>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</si>
  <si>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</si>
  <si>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</si>
  <si>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</si>
  <si>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</si>
  <si>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</si>
  <si>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</si>
  <si>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</si>
  <si>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</si>
  <si>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</si>
  <si>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</si>
  <si>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</si>
  <si>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</si>
  <si>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</si>
  <si>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</si>
  <si>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</si>
  <si>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</si>
  <si>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</si>
  <si>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</si>
  <si>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</si>
  <si>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</si>
  <si>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</si>
  <si>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</si>
  <si>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</si>
  <si>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</si>
  <si>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</si>
  <si>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</si>
  <si>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</si>
  <si>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</si>
  <si>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</si>
  <si>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</si>
  <si>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</si>
  <si>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</si>
  <si>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</si>
  <si>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</si>
  <si>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</si>
  <si>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</si>
  <si>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</si>
  <si>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</si>
  <si>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</si>
  <si>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</si>
  <si>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</si>
  <si>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</si>
  <si>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</si>
  <si>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</si>
  <si>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</si>
  <si>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</si>
  <si>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</si>
  <si>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</si>
  <si>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</si>
  <si>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</si>
  <si>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</si>
  <si>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</si>
  <si>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</si>
  <si>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</si>
  <si>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</si>
  <si>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</si>
  <si>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</si>
  <si>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</si>
  <si>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</si>
  <si>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</si>
  <si>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</si>
  <si>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</si>
  <si>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</si>
  <si>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</si>
  <si>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</si>
  <si>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</si>
  <si>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</si>
  <si>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</si>
  <si>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</si>
  <si>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</si>
  <si>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</si>
  <si>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</si>
  <si>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</si>
  <si>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</si>
  <si>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</si>
  <si>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</si>
  <si>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</si>
  <si>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</si>
  <si>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</si>
  <si>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</si>
  <si>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</si>
  <si>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</si>
  <si>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</si>
  <si>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</si>
  <si>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</si>
  <si>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</si>
  <si>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</si>
  <si>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</si>
  <si>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</si>
  <si>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</si>
  <si>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</si>
  <si>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</si>
  <si>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</si>
  <si>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</si>
  <si>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</si>
  <si>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</si>
  <si>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</si>
  <si>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</si>
  <si>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</si>
  <si>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</si>
  <si>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</si>
  <si>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</si>
  <si>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</si>
  <si>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</si>
  <si>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</si>
  <si>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</si>
  <si>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</si>
  <si>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</si>
  <si>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</si>
  <si>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</si>
  <si>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</si>
  <si>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</si>
  <si>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</si>
  <si>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</si>
  <si>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</si>
  <si>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</si>
  <si>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</si>
  <si>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</si>
  <si>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</si>
  <si>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</si>
  <si>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</si>
  <si>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</si>
  <si>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</si>
  <si>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</si>
  <si>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</si>
  <si>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</si>
  <si>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</si>
  <si>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</si>
  <si>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</si>
  <si>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</si>
  <si>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</si>
  <si>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</si>
  <si>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</si>
  <si>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</si>
  <si>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</si>
  <si>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</si>
  <si>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</si>
  <si>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</si>
  <si>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</si>
  <si>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</si>
  <si>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</si>
  <si>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</si>
  <si>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</si>
  <si>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</si>
  <si>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</si>
  <si>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</si>
  <si>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</si>
  <si>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</si>
  <si>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</si>
  <si>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</si>
  <si>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</si>
  <si>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</si>
  <si>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</si>
  <si>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</si>
  <si>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</si>
  <si>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</si>
  <si>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</si>
  <si>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</si>
  <si>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</si>
  <si>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</si>
  <si>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</si>
  <si>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</si>
  <si>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</si>
  <si>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</si>
  <si>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</si>
  <si>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</si>
  <si>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</si>
  <si>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</si>
  <si>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</si>
  <si>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</si>
  <si>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</si>
  <si>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</si>
  <si>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</si>
  <si>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</si>
  <si>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</si>
  <si>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</si>
  <si>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</si>
  <si>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</si>
  <si>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</si>
  <si>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</si>
  <si>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</si>
  <si>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</si>
  <si>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</si>
  <si>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</si>
  <si>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</si>
  <si>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</si>
  <si>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</si>
  <si>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</si>
  <si>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</si>
  <si>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</si>
  <si>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</si>
  <si>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</si>
  <si>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</si>
  <si>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</si>
  <si>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</si>
  <si>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</si>
  <si>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</si>
  <si>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</si>
  <si>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</si>
  <si>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</si>
  <si>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</si>
  <si>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</si>
  <si>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</si>
  <si>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</si>
  <si>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</si>
  <si>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</si>
  <si>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</si>
  <si>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</si>
  <si>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</si>
  <si>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</si>
  <si>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</si>
  <si>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</si>
  <si>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</si>
  <si>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</si>
  <si>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</si>
  <si>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</si>
  <si>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</si>
  <si>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</si>
  <si>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</si>
  <si>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</si>
  <si>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</si>
  <si>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</si>
  <si>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</si>
  <si>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</si>
  <si>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</si>
  <si>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</si>
  <si>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</si>
  <si>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</si>
  <si>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</si>
  <si>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</si>
  <si>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</si>
  <si>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</si>
  <si>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</si>
  <si>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</si>
  <si>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</si>
  <si>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</si>
  <si>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</si>
  <si>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</si>
  <si>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</si>
  <si>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</si>
  <si>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</si>
  <si>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</si>
  <si>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</si>
  <si>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</si>
  <si>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</si>
  <si>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</si>
  <si>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</si>
  <si>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</si>
  <si>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</si>
  <si>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</si>
  <si>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</si>
  <si>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</si>
  <si>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</si>
  <si>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</si>
  <si>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</si>
  <si>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</si>
  <si>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</si>
  <si>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</si>
  <si>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</si>
  <si>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</si>
  <si>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</si>
  <si>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</si>
  <si>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</si>
  <si>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</si>
  <si>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</si>
  <si>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</si>
  <si>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</si>
  <si>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</si>
  <si>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</si>
  <si>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</si>
  <si>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</si>
  <si>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</si>
  <si>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</si>
  <si>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</si>
  <si>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</si>
  <si>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</si>
  <si>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</si>
  <si>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</si>
  <si>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</si>
  <si>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</si>
  <si>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</si>
  <si>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</si>
  <si>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</si>
  <si>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</si>
  <si>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</si>
  <si>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</si>
  <si>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</si>
  <si>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</si>
  <si>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</si>
  <si>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</si>
  <si>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</si>
  <si>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</si>
  <si>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</si>
  <si>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</si>
  <si>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</si>
  <si>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</si>
  <si>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</si>
  <si>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</si>
  <si>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</si>
  <si>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</si>
  <si>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</si>
  <si>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</si>
  <si>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</si>
  <si>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</si>
  <si>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</si>
  <si>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</si>
  <si>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</si>
  <si>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</si>
  <si>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</si>
  <si>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</si>
  <si>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</si>
  <si>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</si>
  <si>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</si>
  <si>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</si>
  <si>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</si>
  <si>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</si>
  <si>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</si>
  <si>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</si>
  <si>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</si>
  <si>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</si>
  <si>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</si>
  <si>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</si>
  <si>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</si>
  <si>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</si>
  <si>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</si>
  <si>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</si>
  <si>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</si>
  <si>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</si>
  <si>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</si>
  <si>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</si>
  <si>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</si>
  <si>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</si>
  <si>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</si>
  <si>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</si>
  <si>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</si>
  <si>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</si>
  <si>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</si>
  <si>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</si>
  <si>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</si>
  <si>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</si>
  <si>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</si>
  <si>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</si>
  <si>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</si>
  <si>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</si>
  <si>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</si>
  <si>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</si>
  <si>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</si>
  <si>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</si>
  <si>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</si>
  <si>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</si>
  <si>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</si>
  <si>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</si>
  <si>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</si>
  <si>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</si>
  <si>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</si>
  <si>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</si>
  <si>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</si>
  <si>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</si>
  <si>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</si>
  <si>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</si>
  <si>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</si>
  <si>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</si>
  <si>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</si>
  <si>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</si>
  <si>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</si>
  <si>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</si>
  <si>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</si>
  <si>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</si>
  <si>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</si>
  <si>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</si>
  <si>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</si>
  <si>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</si>
  <si>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</si>
  <si>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</si>
  <si>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</si>
  <si>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</si>
  <si>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</si>
  <si>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</si>
  <si>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</si>
  <si>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</si>
  <si>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</si>
  <si>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</si>
  <si>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</si>
  <si>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</si>
  <si>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</si>
  <si>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</si>
  <si>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</si>
  <si>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</si>
  <si>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</si>
  <si>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</si>
  <si>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</si>
  <si>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</si>
  <si>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</si>
  <si>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</si>
  <si>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</si>
  <si>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</si>
  <si>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</si>
  <si>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</si>
  <si>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</si>
  <si>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</si>
  <si>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</si>
  <si>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</si>
  <si>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</si>
  <si>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</si>
  <si>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</si>
  <si>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</si>
  <si>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</si>
  <si>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</si>
  <si>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</si>
  <si>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</si>
  <si>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</si>
  <si>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</si>
  <si>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</si>
  <si>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</si>
  <si>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</si>
  <si>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</si>
  <si>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</si>
  <si>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</si>
  <si>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</si>
  <si>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</si>
  <si>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</si>
  <si>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</si>
  <si>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</si>
  <si>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</si>
  <si>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</si>
  <si>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</si>
  <si>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</si>
  <si>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</si>
  <si>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</si>
  <si>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</si>
  <si>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</si>
  <si>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</si>
  <si>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</si>
  <si>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</si>
  <si>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</si>
  <si>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</si>
  <si>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</si>
  <si>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</si>
  <si>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</si>
  <si>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</si>
  <si>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</si>
  <si>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</si>
  <si>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</si>
  <si>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</si>
  <si>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</si>
  <si>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</si>
  <si>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</si>
  <si>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</si>
  <si>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</si>
  <si>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</si>
  <si>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</si>
  <si>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</si>
  <si>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</si>
  <si>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</si>
  <si>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</si>
  <si>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</si>
  <si>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</si>
  <si>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</si>
  <si>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</si>
  <si>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</si>
  <si>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</si>
  <si>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</si>
  <si>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</si>
  <si>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</si>
  <si>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</si>
  <si>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</si>
  <si>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</si>
  <si>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</si>
  <si>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</si>
  <si>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</si>
  <si>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</si>
  <si>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</si>
  <si>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</si>
  <si>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</si>
  <si>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</si>
  <si>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</si>
  <si>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</si>
  <si>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</si>
  <si>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</si>
  <si>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</si>
  <si>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</si>
  <si>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</si>
  <si>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</si>
  <si>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</si>
  <si>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</si>
  <si>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</si>
  <si>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</si>
  <si>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</si>
  <si>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</si>
  <si>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</si>
  <si>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</si>
  <si>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</si>
  <si>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</si>
  <si>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</si>
  <si>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</si>
  <si>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</si>
  <si>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</si>
  <si>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</si>
  <si>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</si>
  <si>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</si>
  <si>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</si>
  <si>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</si>
  <si>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</si>
  <si>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</si>
  <si>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</si>
  <si>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</si>
  <si>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</si>
  <si>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</si>
  <si>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</si>
  <si>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</si>
  <si>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</si>
  <si>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</si>
  <si>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</si>
  <si>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</si>
  <si>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</si>
  <si>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</si>
  <si>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</si>
  <si>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</si>
  <si>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</si>
  <si>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</si>
  <si>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</si>
  <si>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</si>
  <si>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</si>
  <si>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</si>
  <si>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</si>
  <si>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</si>
  <si>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</si>
  <si>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</si>
  <si>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</si>
  <si>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</si>
  <si>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</si>
  <si>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</si>
  <si>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</si>
  <si>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</si>
  <si>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</si>
  <si>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</si>
  <si>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</si>
  <si>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</si>
  <si>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</si>
  <si>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</si>
  <si>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</si>
  <si>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</si>
  <si>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</si>
  <si>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</si>
  <si>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</si>
  <si>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</si>
  <si>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</si>
  <si>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</si>
  <si>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</si>
  <si>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</si>
  <si>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</si>
  <si>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</si>
  <si>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</si>
  <si>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</si>
  <si>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</si>
  <si>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</si>
  <si>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</si>
  <si>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</si>
  <si>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</si>
  <si>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</si>
  <si>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</si>
  <si>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</si>
  <si>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</si>
  <si>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</si>
  <si>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</si>
  <si>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</si>
  <si>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</si>
  <si>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</si>
  <si>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</si>
  <si>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</si>
  <si>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</si>
  <si>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</si>
  <si>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</si>
  <si>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</si>
  <si>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</si>
  <si>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</si>
  <si>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</si>
  <si>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</si>
  <si>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</si>
  <si>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</si>
  <si>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</si>
  <si>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</si>
  <si>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</si>
  <si>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</si>
  <si>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</si>
  <si>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</si>
  <si>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</si>
  <si>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</si>
  <si>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</si>
  <si>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</si>
  <si>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</si>
  <si>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</si>
  <si>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</si>
  <si>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</si>
  <si>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</si>
  <si>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</si>
  <si>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</si>
  <si>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</si>
  <si>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</si>
  <si>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</si>
  <si>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</si>
  <si>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</si>
  <si>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</si>
  <si>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</si>
  <si>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</si>
  <si>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</si>
  <si>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</si>
  <si>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</si>
  <si>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</si>
  <si>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</si>
  <si>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</si>
  <si>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</si>
  <si>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</si>
  <si>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</si>
  <si>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</si>
  <si>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</si>
  <si>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</si>
  <si>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</si>
  <si>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</si>
  <si>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</si>
  <si>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</si>
  <si>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</si>
  <si>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</si>
  <si>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</si>
  <si>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</si>
  <si>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</si>
  <si>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</si>
  <si>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</si>
  <si>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</si>
  <si>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</si>
  <si>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</si>
  <si>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</si>
  <si>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</si>
  <si>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</si>
  <si>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</si>
  <si>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</si>
  <si>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</si>
  <si>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</si>
  <si>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</si>
  <si>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</si>
  <si>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</si>
  <si>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</si>
  <si>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</si>
  <si>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</si>
  <si>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</si>
  <si>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</si>
  <si>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</si>
  <si>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</si>
  <si>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</si>
  <si>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</si>
  <si>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</si>
  <si>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</si>
  <si>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</si>
  <si>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</si>
  <si>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</si>
  <si>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</si>
  <si>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</si>
  <si>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</si>
  <si>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</si>
  <si>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</si>
  <si>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</si>
  <si>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</si>
  <si>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</si>
  <si>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</si>
  <si>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</si>
  <si>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</si>
  <si>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</si>
  <si>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</si>
  <si>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</si>
  <si>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</si>
  <si>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</si>
  <si>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</si>
  <si>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</si>
  <si>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</si>
  <si>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</si>
  <si>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</si>
  <si>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</si>
  <si>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</si>
  <si>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</si>
  <si>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</si>
  <si>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</si>
  <si>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</si>
  <si>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</si>
  <si>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</si>
  <si>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</si>
  <si>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</si>
  <si>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</si>
  <si>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</si>
  <si>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</si>
  <si>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</si>
  <si>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</si>
  <si>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</si>
  <si>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</si>
  <si>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</si>
  <si>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</si>
  <si>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</si>
  <si>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</si>
  <si>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</si>
  <si>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</si>
  <si>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</si>
  <si>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</si>
  <si>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</si>
  <si>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</si>
  <si>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</si>
  <si>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</si>
  <si>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</si>
  <si>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</si>
  <si>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</si>
  <si>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</si>
  <si>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</si>
  <si>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</si>
  <si>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</si>
  <si>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</si>
  <si>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</si>
  <si>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</si>
  <si>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</si>
  <si>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</si>
  <si>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</si>
  <si>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</si>
  <si>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</si>
  <si>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</si>
  <si>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</si>
  <si>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</si>
  <si>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</si>
  <si>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</si>
  <si>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</si>
  <si>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</si>
  <si>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</si>
  <si>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</si>
  <si>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</si>
  <si>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</si>
  <si>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</si>
  <si>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</si>
  <si>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</si>
  <si>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</si>
  <si>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</si>
  <si>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</si>
  <si>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</si>
  <si>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</si>
  <si>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</si>
  <si>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</si>
  <si>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</si>
  <si>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</si>
  <si>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</si>
  <si>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</si>
  <si>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</si>
  <si>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</si>
  <si>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</si>
  <si>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</si>
  <si>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</si>
  <si>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</si>
  <si>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</si>
  <si>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</si>
  <si>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</si>
  <si>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</si>
  <si>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</si>
  <si>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</si>
  <si>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</si>
  <si>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</si>
  <si>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</si>
  <si>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</si>
  <si>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</si>
  <si>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</si>
  <si>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</si>
  <si>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</si>
  <si>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</si>
  <si>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</si>
  <si>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</si>
  <si>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</si>
  <si>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</si>
  <si>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</si>
  <si>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</si>
  <si>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</si>
  <si>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</si>
  <si>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</si>
  <si>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</si>
  <si>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</si>
  <si>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</si>
  <si>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</si>
  <si>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</si>
  <si>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</si>
  <si>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</si>
  <si>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</si>
  <si>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</si>
  <si>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</si>
  <si>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</si>
  <si>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</si>
  <si>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</si>
  <si>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</si>
  <si>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</si>
  <si>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</si>
  <si>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</si>
  <si>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</si>
  <si>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</si>
  <si>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</si>
  <si>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</si>
  <si>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</si>
  <si>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</si>
  <si>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</si>
  <si>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</si>
  <si>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</si>
  <si>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</si>
  <si>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</si>
  <si>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</si>
  <si>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</si>
  <si>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</si>
  <si>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</si>
  <si>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</si>
  <si>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</si>
  <si>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</si>
  <si>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</si>
  <si>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</si>
  <si>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</si>
  <si>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</si>
  <si>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</si>
  <si>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</si>
  <si>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</si>
  <si>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</si>
  <si>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</si>
  <si>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</si>
  <si>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</si>
  <si>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</si>
  <si>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</si>
  <si>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</si>
  <si>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</si>
  <si>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</si>
  <si>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</si>
  <si>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</si>
  <si>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</si>
  <si>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</si>
  <si>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</si>
  <si>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</si>
  <si>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</si>
  <si>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</si>
  <si>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</si>
  <si>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</si>
  <si>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</si>
  <si>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</si>
  <si>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</si>
  <si>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</si>
  <si>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</si>
  <si>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</si>
  <si>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</si>
  <si>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</si>
  <si>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</si>
  <si>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</si>
  <si>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</si>
  <si>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</si>
  <si>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</si>
  <si>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</si>
  <si>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</si>
  <si>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</si>
  <si>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</si>
  <si>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</si>
  <si>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</si>
  <si>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</si>
  <si>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</si>
  <si>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</si>
  <si>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</si>
  <si>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</si>
  <si>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</si>
  <si>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</si>
  <si>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</si>
  <si>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</si>
  <si>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</si>
  <si>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</si>
  <si>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</si>
  <si>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</si>
  <si>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</si>
  <si>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</si>
  <si>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</si>
  <si>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</si>
  <si>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</si>
  <si>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</si>
  <si>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</si>
  <si>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</si>
  <si>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</si>
  <si>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</si>
  <si>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</si>
  <si>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</si>
  <si>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</si>
  <si>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</si>
  <si>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</si>
  <si>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</si>
  <si>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</si>
  <si>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</si>
  <si>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</si>
  <si>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</si>
  <si>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</si>
  <si>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</si>
  <si>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</si>
  <si>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</si>
  <si>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</si>
  <si>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</si>
  <si>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</si>
  <si>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</si>
  <si>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</si>
  <si>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</si>
  <si>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</si>
  <si>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</si>
  <si>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</si>
  <si>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</si>
  <si>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</si>
  <si>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</si>
  <si>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</si>
  <si>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</si>
  <si>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</si>
  <si>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</si>
  <si>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</si>
  <si>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</si>
  <si>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</si>
  <si>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</si>
  <si>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</si>
  <si>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</si>
  <si>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</si>
  <si>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</si>
  <si>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</si>
  <si>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</si>
  <si>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</si>
  <si>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</si>
  <si>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</si>
  <si>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</si>
  <si>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</si>
  <si>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</si>
  <si>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</si>
  <si>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</si>
  <si>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</si>
  <si>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</si>
  <si>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</si>
  <si>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</si>
  <si>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</si>
  <si>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</si>
  <si>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</si>
  <si>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</si>
  <si>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</si>
  <si>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</si>
  <si>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</si>
  <si>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</si>
  <si>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</si>
  <si>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</si>
  <si>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</si>
  <si>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</si>
  <si>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</si>
  <si>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</si>
  <si>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</si>
  <si>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</si>
  <si>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</si>
  <si>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</si>
  <si>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</si>
  <si>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</si>
  <si>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</si>
  <si>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</si>
  <si>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</si>
  <si>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</si>
  <si>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</si>
  <si>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</si>
  <si>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</si>
  <si>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</si>
  <si>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</si>
  <si>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</si>
  <si>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</si>
  <si>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</si>
  <si>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</si>
  <si>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</si>
  <si>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</si>
  <si>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</si>
  <si>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</si>
  <si>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</si>
  <si>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</si>
  <si>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</si>
  <si>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</si>
  <si>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</si>
  <si>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</si>
  <si>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</si>
  <si>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</si>
  <si>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</si>
  <si>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</si>
  <si>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</si>
  <si>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</si>
  <si>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</si>
  <si>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</si>
  <si>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</si>
  <si>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</si>
  <si>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</si>
  <si>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</si>
  <si>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</si>
  <si>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</si>
  <si>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</si>
  <si>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</si>
  <si>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</si>
  <si>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</si>
  <si>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</si>
  <si>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</si>
  <si>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</si>
  <si>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</si>
  <si>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</si>
  <si>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</si>
  <si>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</si>
  <si>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</si>
  <si>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</si>
  <si>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</si>
  <si>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</si>
  <si>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</si>
  <si>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</si>
  <si>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</si>
  <si>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</si>
  <si>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</si>
  <si>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</si>
  <si>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</si>
  <si>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</si>
  <si>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</si>
  <si>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</si>
  <si>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</si>
  <si>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</si>
  <si>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</si>
  <si>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</si>
  <si>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</si>
  <si>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</si>
  <si>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</si>
  <si>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</si>
  <si>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</si>
  <si>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</si>
  <si>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</si>
  <si>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</si>
  <si>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</si>
  <si>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</si>
  <si>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</si>
  <si>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</si>
  <si>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</si>
  <si>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</si>
  <si>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</si>
  <si>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</si>
  <si>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</si>
  <si>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</si>
  <si>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</si>
  <si>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</si>
  <si>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</si>
  <si>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</si>
  <si>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</si>
  <si>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</si>
  <si>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</si>
  <si>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</si>
  <si>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</si>
  <si>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</si>
  <si>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</si>
  <si>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</si>
  <si>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</si>
  <si>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</si>
  <si>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</si>
  <si>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</si>
  <si>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</si>
  <si>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</si>
  <si>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</si>
  <si>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</si>
  <si>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</si>
  <si>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</si>
  <si>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</si>
  <si>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</si>
  <si>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</si>
  <si>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</si>
  <si>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</si>
  <si>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</si>
  <si>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</si>
  <si>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</si>
  <si>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</si>
  <si>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</si>
  <si>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</si>
  <si>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</si>
  <si>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</si>
  <si>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</si>
  <si>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</si>
  <si>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</si>
  <si>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</si>
  <si>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</si>
  <si>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</si>
  <si>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</si>
  <si>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</si>
  <si>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</si>
  <si>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</si>
  <si>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</si>
  <si>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</si>
  <si>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</si>
  <si>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</si>
  <si>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</si>
  <si>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</si>
  <si>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</si>
  <si>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</si>
  <si>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</si>
  <si>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</si>
  <si>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</si>
  <si>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</si>
  <si>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</si>
  <si>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</si>
  <si>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</si>
  <si>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</si>
  <si>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</si>
  <si>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</si>
  <si>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</si>
  <si>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</si>
  <si>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</si>
  <si>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</si>
  <si>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</si>
  <si>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</si>
  <si>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</si>
  <si>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</si>
  <si>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</si>
  <si>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</si>
  <si>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</si>
  <si>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</si>
  <si>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</si>
  <si>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</si>
  <si>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</si>
  <si>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</si>
  <si>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</si>
  <si>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</si>
  <si>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</si>
  <si>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</si>
  <si>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</si>
  <si>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</si>
  <si>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</si>
  <si>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</si>
  <si>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</si>
  <si>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</si>
  <si>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</si>
  <si>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</si>
  <si>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</si>
  <si>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</si>
  <si>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</si>
  <si>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</si>
  <si>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</si>
  <si>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</si>
  <si>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</si>
  <si>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</si>
  <si>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</si>
  <si>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</si>
  <si>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</si>
  <si>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</si>
  <si>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</si>
  <si>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</si>
  <si>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</si>
  <si>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</si>
  <si>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</si>
  <si>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</si>
  <si>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</si>
  <si>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</si>
  <si>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</si>
  <si>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</si>
  <si>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</si>
  <si>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</si>
  <si>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</si>
  <si>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</si>
  <si>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</si>
  <si>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</si>
  <si>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</si>
  <si>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</si>
  <si>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</si>
  <si>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</si>
  <si>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</si>
  <si>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</si>
  <si>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</si>
  <si>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</si>
  <si>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</si>
  <si>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</si>
  <si>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</si>
  <si>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</si>
  <si>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</si>
  <si>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</si>
  <si>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</si>
  <si>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</si>
  <si>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</si>
  <si>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</si>
  <si>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</si>
  <si>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</si>
  <si>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</si>
  <si>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</si>
  <si>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</si>
  <si>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</si>
  <si>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</si>
  <si>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</si>
  <si>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</si>
  <si>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</si>
  <si>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</si>
  <si>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</si>
  <si>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</si>
  <si>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</si>
  <si>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</si>
  <si>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</si>
  <si>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</si>
  <si>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</si>
  <si>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</si>
  <si>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</si>
  <si>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</si>
  <si>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</si>
  <si>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</si>
  <si>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</si>
  <si>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</si>
  <si>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</si>
  <si>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</si>
  <si>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</si>
  <si>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</si>
  <si>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</si>
  <si>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</si>
  <si>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</si>
  <si>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</si>
  <si>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</si>
  <si>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</si>
  <si>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</si>
  <si>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</si>
  <si>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</si>
  <si>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</si>
  <si>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</si>
  <si>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</si>
  <si>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</si>
  <si>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</si>
  <si>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</si>
  <si>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</si>
  <si>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</si>
  <si>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</si>
  <si>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</si>
  <si>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</si>
  <si>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</si>
  <si>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</si>
  <si>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</si>
  <si>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</si>
  <si>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</si>
  <si>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</si>
  <si>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</si>
  <si>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</si>
  <si>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</si>
  <si>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</si>
  <si>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</si>
  <si>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</si>
  <si>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</si>
  <si>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</si>
  <si>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</si>
  <si>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</si>
  <si>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</si>
  <si>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</si>
  <si>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</si>
  <si>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</si>
  <si>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</si>
  <si>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</si>
  <si>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</si>
  <si>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</si>
  <si>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</si>
  <si>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</si>
  <si>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</si>
  <si>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</si>
  <si>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</si>
  <si>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</si>
  <si>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</si>
  <si>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</si>
  <si>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</si>
  <si>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</si>
  <si>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</si>
  <si>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</si>
  <si>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</si>
  <si>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</si>
  <si>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</si>
  <si>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</si>
  <si>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</si>
  <si>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</si>
  <si>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</si>
  <si>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</si>
  <si>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</si>
  <si>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</si>
  <si>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</si>
  <si>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</si>
  <si>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</si>
  <si>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</si>
  <si>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</si>
  <si>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</si>
  <si>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</si>
  <si>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</si>
  <si>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</si>
  <si>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</si>
  <si>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</si>
  <si>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</si>
  <si>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</si>
  <si>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</si>
  <si>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</si>
  <si>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</si>
  <si>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</si>
  <si>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</si>
  <si>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</si>
  <si>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</si>
  <si>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</si>
  <si>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</si>
  <si>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</si>
  <si>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</si>
  <si>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</si>
  <si>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</si>
  <si>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</si>
  <si>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</si>
  <si>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</si>
  <si>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</si>
  <si>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</si>
  <si>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</si>
  <si>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</si>
  <si>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</si>
  <si>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</si>
  <si>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</si>
  <si>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</si>
  <si>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</si>
  <si>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</si>
  <si>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</si>
  <si>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</si>
  <si>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</si>
  <si>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</si>
  <si>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</si>
  <si>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</si>
  <si>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</si>
  <si>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</si>
  <si>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</si>
  <si>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</si>
  <si>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</si>
  <si>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</si>
  <si>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</si>
  <si>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</si>
  <si>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</si>
  <si>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</si>
  <si>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</si>
  <si>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</si>
  <si>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</si>
  <si>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</si>
  <si>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</si>
  <si>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</si>
  <si>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</si>
  <si>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</si>
  <si>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</si>
  <si>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</si>
  <si>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</si>
  <si>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</si>
  <si>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</si>
  <si>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</si>
  <si>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</si>
  <si>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</si>
  <si>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</si>
  <si>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</si>
  <si>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</si>
  <si>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</si>
  <si>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</si>
  <si>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</si>
  <si>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</si>
  <si>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</si>
  <si>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</si>
  <si>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</si>
  <si>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</si>
  <si>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</si>
  <si>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</si>
  <si>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</si>
  <si>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</si>
  <si>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</si>
  <si>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</si>
  <si>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</si>
  <si>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</si>
  <si>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</si>
  <si>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</si>
  <si>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</si>
  <si>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</si>
  <si>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</si>
  <si>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</si>
  <si>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</si>
  <si>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</si>
  <si>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</si>
  <si>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</si>
  <si>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</si>
  <si>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</si>
  <si>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</si>
  <si>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</si>
  <si>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</si>
  <si>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</si>
  <si>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</si>
  <si>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</si>
  <si>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</si>
  <si>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</si>
  <si>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</si>
  <si>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</si>
  <si>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</si>
  <si>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</si>
  <si>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</si>
  <si>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</si>
  <si>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</si>
  <si>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</si>
  <si>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</si>
  <si>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</si>
  <si>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</si>
  <si>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</si>
  <si>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</si>
  <si>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</si>
  <si>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</si>
  <si>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</si>
  <si>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</si>
  <si>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</si>
  <si>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</si>
  <si>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</si>
  <si>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</si>
  <si>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</si>
  <si>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</si>
  <si>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</si>
  <si>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</si>
  <si>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</si>
  <si>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</si>
  <si>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</si>
  <si>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</si>
  <si>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</si>
  <si>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</si>
  <si>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</si>
  <si>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</si>
  <si>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</si>
  <si>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</si>
  <si>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</si>
  <si>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</si>
  <si>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</si>
  <si>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</si>
  <si>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</si>
  <si>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</si>
  <si>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</si>
  <si>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</si>
  <si>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</si>
  <si>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</si>
  <si>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</si>
  <si>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</si>
  <si>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</si>
  <si>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</si>
  <si>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</si>
  <si>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</si>
  <si>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</si>
  <si>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</si>
  <si>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</si>
  <si>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</si>
  <si>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</si>
  <si>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</si>
  <si>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</si>
  <si>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</si>
  <si>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</si>
  <si>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</si>
  <si>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</si>
  <si>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</si>
  <si>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</si>
  <si>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</si>
  <si>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</si>
  <si>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</si>
  <si>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</si>
  <si>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</si>
  <si>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</si>
  <si>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</si>
  <si>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</si>
  <si>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</si>
  <si>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</si>
  <si>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</si>
  <si>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</si>
  <si>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</si>
  <si>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</si>
  <si>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</si>
  <si>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</si>
  <si>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</si>
  <si>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</si>
  <si>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</si>
  <si>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</si>
  <si>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</si>
  <si>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</si>
  <si>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</si>
  <si>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</si>
  <si>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</si>
  <si>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</si>
  <si>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</si>
  <si>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</si>
  <si>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</si>
  <si>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</si>
  <si>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</si>
  <si>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</si>
  <si>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</si>
  <si>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</si>
  <si>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</si>
  <si>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</si>
  <si>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</si>
  <si>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</si>
  <si>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</si>
  <si>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</si>
  <si>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</si>
  <si>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</si>
  <si>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</si>
  <si>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</si>
  <si>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</si>
  <si>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</si>
  <si>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</si>
  <si>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</si>
  <si>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</si>
  <si>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</si>
  <si>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</si>
  <si>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</si>
  <si>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</si>
  <si>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</si>
  <si>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</si>
  <si>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</si>
  <si>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</si>
  <si>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</si>
  <si>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</si>
  <si>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</si>
  <si>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</si>
  <si>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</si>
  <si>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</si>
  <si>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</si>
  <si>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</si>
  <si>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</si>
  <si>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</si>
  <si>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</si>
  <si>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</si>
  <si>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</si>
  <si>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</si>
  <si>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</si>
  <si>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</si>
  <si>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</si>
  <si>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</si>
  <si>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</si>
  <si>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</si>
  <si>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</si>
  <si>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</si>
  <si>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</si>
  <si>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</si>
  <si>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</si>
  <si>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</si>
  <si>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</si>
  <si>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</si>
  <si>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</si>
  <si>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</si>
  <si>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</si>
  <si>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</si>
  <si>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</si>
  <si>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</si>
  <si>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</si>
  <si>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</si>
  <si>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</si>
  <si>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</si>
  <si>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</si>
  <si>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</si>
  <si>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</si>
  <si>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</si>
  <si>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</si>
  <si>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</si>
  <si>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</si>
  <si>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</si>
  <si>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</si>
  <si>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</si>
  <si>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</si>
  <si>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</si>
  <si>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</si>
  <si>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</si>
  <si>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</si>
  <si>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</si>
  <si>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</si>
  <si>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</si>
  <si>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</si>
  <si>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</si>
  <si>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</si>
  <si>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</si>
  <si>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</si>
  <si>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</si>
  <si>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</si>
  <si>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</si>
  <si>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</si>
  <si>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</si>
  <si>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</si>
  <si>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</si>
  <si>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</si>
  <si>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</si>
  <si>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</si>
  <si>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</si>
  <si>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</si>
  <si>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</si>
  <si>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</si>
  <si>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</si>
  <si>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</si>
  <si>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</si>
  <si>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</si>
  <si>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</si>
  <si>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</si>
  <si>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</si>
  <si>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</si>
  <si>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</si>
  <si>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</si>
  <si>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</si>
  <si>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</si>
  <si>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</si>
  <si>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</si>
  <si>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</si>
  <si>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</si>
  <si>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</si>
  <si>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</si>
  <si>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</si>
  <si>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</si>
  <si>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</si>
  <si>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</si>
  <si>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</si>
  <si>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</si>
  <si>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</si>
  <si>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</si>
  <si>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</si>
  <si>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</si>
  <si>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</si>
  <si>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</si>
  <si>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</si>
  <si>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</si>
  <si>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</si>
  <si>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</si>
  <si>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</si>
  <si>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</si>
  <si>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</si>
  <si>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</si>
  <si>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</si>
  <si>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</si>
  <si>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</si>
  <si>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</si>
  <si>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</si>
  <si>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</si>
  <si>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</si>
  <si>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</si>
  <si>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</si>
  <si>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</si>
  <si>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</si>
  <si>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</si>
  <si>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</si>
  <si>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</si>
  <si>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</si>
  <si>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</si>
  <si>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</si>
  <si>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</si>
  <si>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</si>
  <si>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</si>
  <si>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</si>
  <si>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</si>
  <si>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</si>
  <si>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</si>
  <si>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</si>
  <si>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</si>
  <si>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</si>
  <si>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</si>
  <si>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</si>
  <si>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</si>
  <si>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</si>
  <si>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</si>
  <si>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</si>
  <si>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</si>
  <si>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</si>
  <si>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</si>
  <si>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</si>
  <si>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</si>
  <si>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</si>
  <si>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</si>
  <si>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</si>
  <si>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</si>
  <si>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</si>
  <si>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</si>
  <si>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</si>
  <si>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</si>
  <si>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</si>
  <si>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</si>
  <si>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</si>
  <si>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</si>
  <si>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</si>
  <si>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</si>
  <si>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</si>
  <si>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</si>
  <si>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</si>
  <si>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</si>
  <si>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</si>
  <si>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</si>
  <si>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</si>
  <si>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</si>
  <si>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</si>
  <si>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</si>
  <si>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</si>
  <si>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</si>
  <si>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</si>
  <si>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</si>
  <si>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</si>
  <si>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</si>
  <si>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</si>
  <si>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</si>
  <si>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</si>
  <si>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</si>
  <si>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</si>
  <si>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</si>
  <si>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</si>
  <si>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</si>
  <si>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</si>
  <si>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</si>
  <si>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</si>
  <si>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</si>
  <si>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</si>
  <si>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</si>
  <si>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</si>
  <si>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</si>
  <si>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</si>
  <si>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</si>
  <si>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</si>
  <si>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</si>
  <si>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</si>
  <si>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</si>
  <si>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</si>
  <si>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</si>
  <si>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</si>
  <si>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</si>
  <si>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</si>
  <si>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</si>
  <si>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</si>
  <si>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</si>
  <si>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</si>
  <si>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</si>
  <si>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</si>
  <si>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</si>
  <si>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</si>
  <si>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</si>
  <si>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</si>
  <si>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</si>
  <si>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</si>
  <si>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</si>
  <si>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</si>
  <si>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</si>
  <si>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</si>
  <si>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</si>
  <si>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</si>
  <si>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</si>
  <si>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</si>
  <si>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</si>
  <si>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</si>
  <si>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</si>
  <si>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</si>
  <si>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</si>
  <si>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</si>
  <si>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</si>
  <si>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</si>
  <si>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</si>
  <si>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</si>
  <si>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</si>
  <si>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</si>
  <si>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</si>
  <si>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</si>
  <si>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</si>
  <si>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</si>
  <si>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</si>
  <si>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</si>
  <si>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</si>
  <si>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</si>
  <si>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</si>
  <si>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</si>
  <si>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</si>
  <si>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</si>
  <si>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</si>
  <si>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</si>
  <si>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</si>
  <si>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</si>
  <si>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</si>
  <si>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</si>
  <si>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</si>
  <si>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</si>
  <si>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</si>
  <si>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</si>
  <si>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</si>
  <si>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</si>
  <si>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</si>
  <si>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</si>
  <si>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</si>
  <si>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</si>
  <si>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</si>
  <si>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</si>
  <si>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</si>
  <si>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</si>
  <si>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</si>
  <si>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</si>
  <si>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</si>
  <si>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</si>
  <si>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</si>
  <si>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</si>
  <si>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</si>
  <si>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</si>
  <si>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</si>
  <si>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</si>
  <si>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</si>
  <si>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</si>
  <si>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</si>
  <si>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</si>
  <si>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</si>
  <si>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</si>
  <si>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</si>
  <si>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</si>
  <si>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</si>
  <si>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</si>
  <si>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</si>
  <si>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</si>
  <si>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</si>
  <si>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</si>
  <si>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</si>
  <si>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</si>
  <si>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</si>
  <si>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</si>
  <si>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</si>
  <si>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</si>
  <si>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</si>
  <si>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</si>
  <si>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</si>
  <si>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</si>
  <si>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</si>
  <si>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</si>
  <si>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</si>
  <si>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</si>
  <si>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</si>
  <si>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</si>
  <si>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</si>
  <si>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</si>
  <si>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</si>
  <si>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</si>
  <si>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</si>
  <si>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</si>
  <si>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</si>
  <si>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</si>
  <si>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</si>
  <si>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</si>
  <si>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</si>
  <si>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</si>
  <si>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</si>
  <si>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</si>
  <si>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</si>
  <si>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</si>
  <si>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</si>
  <si>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</si>
  <si>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</si>
  <si>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</si>
  <si>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</si>
  <si>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</si>
  <si>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</si>
  <si>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</si>
  <si>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</si>
  <si>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</si>
  <si>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</si>
  <si>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</si>
  <si>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</si>
  <si>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</si>
  <si>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</si>
  <si>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</si>
  <si>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</si>
  <si>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</si>
  <si>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</si>
  <si>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</si>
  <si>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</si>
  <si>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</si>
  <si>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</si>
  <si>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</si>
  <si>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</si>
  <si>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</si>
  <si>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</si>
  <si>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</si>
  <si>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</si>
  <si>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</si>
  <si>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</si>
  <si>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</si>
  <si>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</si>
  <si>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</si>
  <si>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</si>
  <si>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</si>
  <si>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</si>
  <si>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</si>
  <si>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</si>
  <si>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</si>
  <si>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</si>
  <si>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</si>
  <si>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</si>
  <si>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</si>
  <si>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</si>
  <si>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</si>
  <si>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</si>
  <si>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</si>
  <si>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</si>
  <si>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</si>
  <si>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</si>
  <si>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</si>
  <si>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</si>
  <si>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</si>
  <si>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</si>
  <si>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</si>
  <si>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</si>
  <si>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</si>
  <si>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</si>
  <si>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</si>
  <si>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</si>
  <si>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</si>
  <si>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</si>
  <si>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</si>
  <si>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</si>
  <si>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</si>
  <si>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</si>
  <si>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</si>
  <si>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</si>
  <si>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</si>
  <si>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</si>
  <si>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</si>
  <si>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</si>
  <si>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</si>
  <si>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</si>
  <si>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</si>
  <si>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</si>
  <si>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</si>
  <si>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</si>
  <si>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</si>
  <si>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</si>
  <si>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</si>
  <si>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</si>
  <si>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</si>
  <si>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</si>
  <si>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</si>
  <si>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</si>
  <si>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</si>
  <si>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</si>
  <si>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</si>
  <si>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</si>
  <si>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</si>
  <si>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</si>
  <si>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</si>
  <si>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</si>
  <si>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</si>
  <si>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</si>
  <si>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</si>
  <si>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</si>
  <si>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</si>
  <si>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</si>
  <si>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</si>
  <si>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</si>
  <si>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</si>
  <si>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</si>
  <si>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</si>
  <si>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</si>
  <si>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</si>
  <si>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</si>
  <si>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</si>
  <si>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</si>
  <si>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</si>
  <si>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</si>
  <si>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</si>
  <si>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</si>
  <si>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</si>
  <si>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</si>
  <si>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</si>
  <si>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</si>
  <si>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</si>
  <si>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</si>
  <si>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</si>
  <si>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</si>
  <si>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</si>
  <si>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</si>
  <si>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</si>
  <si>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</si>
  <si>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</si>
  <si>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</si>
  <si>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</si>
  <si>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</si>
  <si>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</si>
  <si>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</si>
  <si>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</si>
  <si>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</si>
  <si>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</si>
  <si>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</si>
  <si>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</si>
  <si>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</si>
  <si>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</si>
  <si>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</si>
  <si>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</si>
  <si>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</si>
  <si>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</si>
  <si>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</si>
  <si>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</si>
  <si>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</si>
  <si>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</si>
  <si>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</si>
  <si>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</si>
  <si>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</si>
  <si>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</si>
  <si>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</si>
  <si>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</si>
  <si>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</si>
  <si>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</si>
  <si>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</si>
  <si>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</si>
  <si>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</si>
  <si>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</si>
  <si>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</si>
  <si>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</si>
  <si>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</si>
  <si>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</si>
  <si>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</si>
  <si>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</si>
  <si>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</si>
  <si>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</si>
  <si>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</si>
  <si>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</si>
  <si>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</si>
  <si>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</si>
  <si>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</si>
  <si>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</si>
  <si>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</si>
  <si>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</si>
  <si>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</si>
  <si>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</si>
  <si>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</si>
  <si>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</si>
  <si>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</si>
  <si>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</si>
  <si>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</si>
  <si>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</si>
  <si>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</si>
  <si>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</si>
  <si>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</si>
  <si>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</si>
  <si>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</si>
  <si>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</si>
  <si>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</si>
  <si>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</si>
  <si>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</si>
  <si>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</si>
  <si>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</si>
  <si>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</si>
  <si>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</si>
  <si>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</si>
  <si>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</si>
  <si>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</si>
  <si>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</si>
  <si>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</si>
  <si>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</si>
  <si>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</si>
  <si>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</si>
  <si>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</si>
  <si>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</si>
  <si>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</si>
  <si>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</si>
  <si>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</si>
  <si>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</si>
  <si>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</si>
  <si>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</si>
  <si>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</si>
  <si>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</si>
  <si>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</si>
  <si>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</si>
  <si>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</si>
  <si>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</si>
  <si>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</si>
  <si>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</si>
  <si>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</si>
  <si>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</si>
  <si>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</si>
  <si>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</si>
  <si>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</si>
  <si>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</si>
  <si>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</si>
  <si>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</si>
  <si>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</si>
  <si>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</si>
  <si>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</si>
  <si>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</si>
  <si>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</si>
  <si>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</si>
  <si>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</si>
  <si>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</si>
  <si>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</si>
  <si>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</si>
  <si>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</si>
  <si>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</si>
  <si>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</si>
  <si>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</si>
  <si>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</si>
  <si>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</si>
  <si>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</si>
  <si>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</si>
  <si>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</si>
  <si>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</si>
  <si>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</si>
  <si>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</si>
  <si>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</si>
  <si>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</si>
  <si>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</si>
  <si>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</si>
  <si>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</si>
  <si>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</si>
  <si>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</si>
  <si>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</si>
  <si>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</si>
  <si>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</si>
  <si>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</si>
  <si>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</si>
  <si>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</si>
  <si>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</si>
  <si>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</si>
  <si>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</si>
  <si>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</si>
  <si>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</si>
  <si>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</si>
  <si>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</si>
  <si>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</si>
  <si>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</si>
  <si>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</si>
  <si>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</si>
  <si>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</si>
  <si>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</si>
  <si>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</si>
  <si>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</si>
  <si>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</si>
  <si>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</si>
  <si>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</si>
  <si>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</si>
  <si>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</si>
  <si>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</si>
  <si>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</si>
  <si>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</si>
  <si>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</si>
  <si>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</si>
  <si>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</si>
  <si>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</si>
  <si>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</si>
  <si>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</si>
  <si>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</si>
  <si>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</si>
  <si>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</si>
  <si>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</si>
  <si>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</si>
  <si>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</si>
  <si>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</si>
  <si>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</si>
  <si>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</si>
  <si>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</si>
  <si>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</si>
  <si>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</si>
  <si>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</si>
  <si>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</si>
  <si>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</si>
  <si>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</si>
  <si>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</si>
  <si>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</si>
  <si>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</si>
  <si>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</si>
  <si>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</si>
  <si>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</si>
  <si>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</si>
  <si>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</si>
  <si>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</si>
  <si>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</si>
  <si>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</si>
  <si>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</si>
  <si>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</si>
  <si>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</si>
  <si>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</si>
  <si>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</si>
  <si>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</si>
  <si>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</si>
  <si>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</si>
  <si>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</si>
  <si>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</si>
  <si>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</si>
  <si>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</si>
  <si>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</si>
  <si>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</si>
  <si>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</si>
  <si>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</si>
  <si>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</si>
  <si>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</si>
  <si>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</si>
  <si>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</si>
  <si>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</si>
  <si>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</si>
  <si>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</si>
  <si>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</si>
  <si>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</si>
  <si>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</si>
  <si>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</si>
  <si>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</si>
  <si>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</si>
  <si>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</si>
  <si>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</si>
  <si>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</si>
  <si>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</si>
  <si>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</si>
  <si>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</si>
  <si>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</si>
  <si>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</si>
  <si>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</si>
  <si>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</si>
  <si>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</si>
  <si>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</si>
  <si>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</si>
  <si>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</si>
  <si>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</si>
  <si>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</si>
  <si>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</si>
  <si>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</si>
  <si>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</si>
  <si>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</si>
  <si>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</si>
  <si>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</si>
  <si>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</si>
  <si>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</si>
  <si>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</si>
  <si>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</si>
  <si>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</si>
  <si>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</si>
  <si>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</si>
  <si>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</si>
  <si>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</si>
  <si>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</si>
  <si>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</si>
  <si>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</si>
  <si>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</si>
  <si>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</si>
  <si>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</si>
  <si>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</si>
  <si>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</si>
  <si>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</si>
  <si>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</si>
  <si>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</si>
  <si>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</si>
  <si>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</si>
  <si>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</si>
  <si>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</si>
  <si>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</si>
  <si>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</si>
  <si>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</si>
  <si>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</si>
  <si>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</si>
  <si>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</si>
  <si>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</si>
  <si>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</si>
  <si>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</si>
  <si>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</si>
  <si>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</si>
  <si>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</si>
  <si>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</si>
  <si>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</si>
  <si>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</si>
  <si>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</si>
  <si>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</si>
  <si>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</si>
  <si>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</si>
  <si>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</si>
  <si>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</si>
  <si>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</si>
  <si>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</si>
  <si>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</si>
  <si>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</si>
  <si>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</si>
  <si>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</si>
  <si>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</si>
  <si>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</si>
  <si>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</si>
  <si>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</si>
  <si>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</si>
  <si>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</si>
  <si>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</si>
  <si>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</si>
  <si>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</si>
  <si>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</si>
  <si>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</si>
  <si>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</si>
  <si>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</si>
  <si>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</si>
  <si>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</si>
  <si>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</si>
  <si>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</si>
  <si>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</si>
  <si>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</si>
  <si>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</si>
  <si>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</si>
  <si>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</si>
  <si>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</si>
  <si>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</si>
  <si>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</si>
  <si>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</si>
  <si>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</si>
  <si>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</si>
  <si>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</si>
  <si>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</si>
  <si>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</si>
  <si>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</si>
  <si>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</si>
  <si>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</si>
  <si>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</si>
  <si>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</si>
  <si>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</si>
  <si>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</si>
  <si>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</si>
  <si>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</si>
  <si>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</si>
  <si>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</si>
  <si>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</si>
  <si>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</si>
  <si>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</si>
  <si>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</si>
  <si>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</si>
  <si>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</si>
  <si>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</si>
  <si>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</si>
  <si>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</si>
  <si>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</si>
  <si>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</si>
  <si>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</si>
  <si>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</si>
  <si>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</si>
  <si>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</si>
  <si>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</si>
  <si>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</si>
  <si>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</si>
  <si>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</si>
  <si>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</si>
  <si>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</si>
  <si>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</si>
  <si>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</si>
  <si>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</si>
  <si>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</si>
  <si>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</si>
  <si>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</si>
  <si>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</si>
  <si>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</si>
  <si>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</si>
  <si>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</si>
  <si>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</si>
  <si>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</si>
  <si>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</si>
  <si>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</si>
  <si>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</si>
  <si>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</si>
  <si>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</si>
  <si>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</si>
  <si>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</si>
  <si>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</si>
  <si>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</si>
  <si>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</si>
  <si>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</si>
  <si>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</si>
  <si>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</si>
  <si>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</si>
  <si>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</si>
  <si>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</si>
  <si>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</si>
  <si>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</si>
  <si>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</si>
  <si>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</si>
  <si>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</si>
  <si>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</si>
  <si>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</si>
  <si>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</si>
  <si>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</si>
  <si>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</si>
  <si>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</si>
  <si>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</si>
  <si>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</si>
  <si>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</si>
  <si>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</si>
  <si>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</si>
  <si>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</si>
  <si>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</si>
  <si>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</si>
  <si>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</si>
  <si>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</si>
  <si>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</si>
  <si>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</si>
  <si>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</si>
  <si>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</si>
  <si>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</si>
  <si>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</si>
  <si>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</si>
  <si>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</si>
  <si>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</si>
  <si>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</si>
  <si>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</si>
  <si>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</si>
  <si>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</si>
  <si>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</si>
  <si>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</si>
  <si>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</si>
  <si>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</si>
  <si>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</si>
  <si>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</si>
  <si>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</si>
  <si>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</si>
  <si>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</si>
  <si>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</si>
  <si>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</si>
  <si>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</si>
  <si>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</si>
  <si>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</si>
  <si>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</si>
  <si>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</si>
  <si>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</si>
  <si>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</si>
  <si>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</si>
  <si>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</si>
  <si>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</si>
  <si>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</si>
  <si>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</si>
  <si>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</si>
  <si>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</si>
  <si>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</si>
  <si>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</si>
  <si>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</si>
  <si>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</si>
  <si>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</si>
  <si>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</si>
  <si>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</si>
  <si>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</si>
  <si>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</si>
  <si>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</si>
  <si>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</si>
  <si>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</si>
  <si>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</si>
  <si>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</si>
  <si>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</si>
  <si>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</si>
  <si>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</si>
  <si>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</si>
  <si>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</si>
  <si>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</si>
  <si>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</si>
  <si>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</si>
  <si>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</si>
  <si>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</si>
  <si>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</si>
  <si>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</si>
  <si>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</si>
  <si>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</si>
  <si>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</si>
  <si>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</si>
  <si>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</si>
  <si>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</si>
  <si>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</si>
  <si>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</si>
  <si>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</si>
  <si>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</si>
  <si>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</si>
  <si>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</si>
  <si>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</si>
  <si>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</si>
  <si>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</si>
  <si>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</si>
  <si>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</si>
  <si>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</si>
  <si>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</si>
  <si>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</si>
  <si>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</si>
  <si>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</si>
  <si>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</si>
  <si>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</si>
  <si>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</si>
  <si>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</si>
  <si>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</si>
  <si>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</si>
  <si>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</si>
  <si>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</si>
  <si>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</si>
  <si>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</si>
  <si>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</si>
  <si>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</si>
  <si>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</si>
  <si>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</si>
  <si>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</si>
  <si>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</si>
  <si>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</si>
  <si>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</si>
  <si>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</si>
  <si>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</si>
  <si>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</si>
  <si>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</si>
  <si>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</si>
  <si>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</si>
  <si>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</si>
  <si>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</si>
  <si>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</si>
  <si>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</si>
  <si>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</si>
  <si>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</si>
  <si>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</si>
  <si>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</si>
  <si>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</si>
  <si>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</si>
  <si>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</si>
  <si>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</si>
  <si>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</si>
  <si>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</si>
  <si>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</si>
  <si>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</si>
  <si>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</si>
  <si>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</si>
  <si>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</si>
  <si>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</si>
  <si>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</si>
  <si>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</si>
  <si>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</si>
  <si>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</si>
  <si>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</si>
  <si>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</si>
  <si>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</si>
  <si>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</si>
  <si>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</si>
  <si>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</si>
  <si>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</si>
  <si>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</si>
  <si>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</si>
  <si>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</si>
  <si>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</si>
  <si>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</si>
  <si>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</si>
  <si>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</si>
  <si>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</si>
  <si>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</si>
  <si>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</si>
  <si>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</si>
  <si>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</si>
  <si>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</si>
  <si>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</si>
  <si>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</si>
  <si>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</si>
  <si>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</si>
  <si>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</si>
  <si>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</si>
  <si>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</si>
  <si>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</si>
  <si>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</si>
  <si>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</si>
  <si>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</si>
  <si>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</si>
  <si>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</si>
  <si>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</si>
  <si>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</si>
  <si>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</si>
  <si>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</si>
  <si>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</si>
  <si>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</si>
  <si>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</si>
  <si>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</si>
  <si>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</si>
  <si>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</si>
  <si>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</si>
  <si>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</si>
  <si>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</si>
  <si>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</si>
  <si>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</si>
  <si>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</si>
  <si>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</si>
  <si>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</si>
  <si>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</si>
  <si>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</si>
  <si>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</si>
  <si>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</si>
  <si>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</si>
  <si>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</si>
  <si>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</si>
  <si>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</si>
  <si>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</si>
  <si>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</si>
  <si>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</si>
  <si>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</si>
  <si>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</si>
  <si>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</si>
  <si>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</si>
  <si>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</si>
  <si>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</si>
  <si>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</si>
  <si>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</si>
  <si>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</si>
  <si>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</si>
  <si>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</si>
  <si>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</si>
  <si>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</si>
  <si>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</si>
  <si>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</si>
  <si>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</si>
  <si>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</si>
  <si>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</si>
  <si>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</si>
  <si>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</si>
  <si>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</si>
  <si>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</si>
  <si>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</si>
  <si>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</si>
  <si>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</si>
  <si>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</si>
  <si>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</si>
  <si>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</si>
  <si>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</si>
  <si>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</si>
  <si>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</si>
  <si>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</si>
  <si>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</si>
  <si>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</si>
  <si>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</si>
  <si>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</si>
  <si>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</si>
  <si>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</si>
  <si>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</si>
  <si>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</si>
  <si>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</si>
  <si>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</si>
  <si>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</si>
  <si>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</si>
  <si>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</si>
  <si>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</si>
  <si>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</si>
  <si>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</si>
  <si>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</si>
  <si>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</si>
  <si>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</si>
  <si>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</si>
  <si>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</si>
  <si>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</si>
  <si>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</si>
  <si>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</si>
  <si>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</si>
  <si>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</si>
  <si>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</si>
  <si>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</si>
  <si>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</si>
  <si>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</si>
  <si>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</si>
  <si>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</si>
  <si>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</si>
  <si>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</si>
  <si>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</si>
  <si>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</si>
  <si>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</si>
  <si>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</si>
  <si>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</si>
  <si>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</si>
  <si>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</si>
  <si>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</si>
  <si>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</si>
  <si>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</si>
  <si>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</si>
  <si>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</si>
  <si>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</si>
  <si>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</si>
  <si>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</si>
  <si>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</si>
  <si>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</si>
  <si>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</si>
  <si>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</si>
  <si>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</si>
  <si>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</si>
  <si>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</si>
  <si>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</si>
  <si>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</si>
  <si>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</si>
  <si>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</si>
  <si>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</si>
  <si>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</si>
  <si>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</si>
  <si>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</si>
  <si>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</si>
  <si>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</si>
  <si>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</si>
  <si>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</si>
  <si>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</si>
  <si>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</si>
  <si>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</si>
  <si>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</si>
  <si>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</si>
  <si>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</si>
  <si>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</si>
  <si>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</si>
  <si>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</si>
  <si>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</si>
  <si>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</si>
  <si>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</si>
  <si>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</si>
  <si>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</si>
  <si>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</si>
  <si>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</si>
  <si>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</si>
  <si>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</si>
  <si>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</si>
  <si>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</si>
  <si>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</si>
  <si>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</si>
  <si>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</si>
  <si>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</si>
  <si>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</si>
  <si>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</si>
  <si>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</si>
  <si>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</si>
  <si>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</si>
  <si>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</si>
  <si>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</si>
  <si>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</si>
  <si>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</si>
  <si>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</si>
  <si>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</si>
  <si>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</si>
  <si>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</si>
  <si>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</si>
  <si>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</si>
  <si>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</si>
  <si>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</si>
  <si>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</si>
  <si>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</si>
  <si>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</si>
  <si>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</si>
  <si>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</si>
  <si>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</si>
  <si>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</si>
  <si>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</si>
  <si>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</si>
  <si>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</si>
  <si>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</si>
  <si>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</si>
  <si>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</si>
  <si>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</si>
  <si>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</si>
  <si>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</si>
  <si>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</si>
  <si>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</si>
  <si>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</si>
  <si>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</si>
  <si>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</si>
  <si>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</si>
  <si>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</si>
  <si>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</si>
  <si>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</si>
  <si>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</si>
  <si>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</si>
  <si>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</si>
  <si>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</si>
  <si>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</si>
  <si>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</si>
  <si>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</si>
  <si>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</si>
  <si>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</si>
  <si>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</si>
  <si>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</si>
  <si>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</si>
  <si>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</si>
  <si>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</si>
  <si>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</si>
  <si>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</si>
  <si>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</si>
  <si>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</si>
  <si>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</si>
  <si>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</si>
  <si>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</si>
  <si>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</si>
  <si>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</si>
  <si>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</si>
  <si>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</si>
  <si>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</si>
  <si>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</si>
  <si>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</si>
  <si>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</si>
  <si>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</si>
  <si>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</si>
  <si>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</si>
  <si>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</si>
  <si>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</si>
  <si>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</si>
  <si>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</si>
  <si>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</si>
  <si>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</si>
  <si>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</si>
  <si>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</si>
  <si>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</si>
  <si>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</si>
  <si>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</si>
  <si>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</si>
  <si>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</si>
  <si>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</si>
  <si>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</si>
  <si>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</si>
  <si>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</si>
  <si>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</si>
  <si>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</si>
  <si>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</si>
  <si>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</si>
  <si>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</si>
  <si>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</si>
  <si>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</si>
  <si>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</si>
  <si>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</si>
  <si>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</si>
  <si>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</si>
  <si>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</si>
  <si>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</si>
  <si>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</si>
  <si>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</si>
  <si>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</si>
  <si>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</si>
  <si>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</si>
  <si>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</si>
  <si>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</si>
  <si>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</si>
  <si>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</si>
  <si>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</si>
  <si>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</si>
  <si>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</si>
  <si>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</si>
  <si>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</si>
  <si>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</si>
  <si>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</si>
  <si>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</si>
  <si>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</si>
  <si>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</si>
  <si>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</si>
  <si>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</si>
  <si>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</si>
  <si>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</si>
  <si>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</si>
  <si>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</si>
  <si>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</si>
  <si>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</si>
  <si>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</si>
  <si>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</si>
  <si>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</si>
  <si>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</si>
  <si>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</si>
  <si>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</si>
  <si>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</si>
  <si>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</si>
  <si>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</si>
  <si>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</si>
  <si>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</si>
  <si>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</si>
  <si>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</si>
  <si>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</si>
  <si>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</si>
  <si>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</si>
  <si>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</si>
  <si>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</si>
  <si>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</si>
  <si>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</si>
  <si>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</si>
  <si>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</si>
  <si>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</si>
  <si>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</si>
  <si>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</si>
  <si>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</si>
  <si>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</si>
  <si>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</si>
  <si>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</si>
  <si>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</si>
  <si>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</si>
  <si>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</si>
  <si>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</si>
  <si>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</si>
  <si>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</si>
  <si>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</si>
  <si>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</si>
  <si>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</si>
  <si>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</si>
  <si>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</si>
  <si>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</si>
  <si>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</si>
  <si>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</si>
  <si>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</si>
  <si>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</si>
  <si>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</si>
  <si>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</si>
  <si>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</si>
  <si>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</si>
  <si>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</si>
  <si>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</si>
  <si>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</si>
  <si>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</si>
  <si>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</si>
  <si>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</si>
  <si>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</si>
  <si>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</si>
  <si>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</si>
  <si>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</si>
  <si>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</si>
  <si>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</si>
  <si>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</si>
  <si>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</si>
  <si>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</si>
  <si>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</si>
  <si>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</si>
  <si>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</si>
  <si>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</si>
  <si>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</si>
  <si>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</si>
  <si>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</si>
  <si>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</si>
  <si>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</si>
  <si>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</si>
  <si>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</si>
  <si>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</si>
  <si>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</si>
  <si>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</si>
  <si>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</si>
  <si>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</si>
  <si>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</si>
  <si>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</si>
  <si>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</si>
  <si>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</si>
  <si>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</si>
  <si>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</si>
  <si>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</si>
  <si>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</si>
  <si>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</si>
  <si>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</si>
  <si>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</si>
  <si>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</si>
  <si>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</si>
  <si>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</si>
  <si>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</si>
  <si>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</si>
  <si>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</si>
  <si>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</si>
  <si>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</si>
  <si>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</si>
  <si>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</si>
  <si>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</si>
  <si>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</si>
  <si>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</si>
  <si>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</si>
  <si>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</si>
  <si>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</si>
  <si>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</si>
  <si>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</si>
  <si>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</si>
  <si>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</si>
  <si>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</si>
  <si>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</si>
  <si>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</si>
  <si>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</si>
  <si>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</si>
  <si>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</si>
  <si>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</si>
  <si>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</si>
  <si>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</si>
  <si>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</si>
  <si>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</si>
  <si>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</si>
  <si>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</si>
  <si>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</si>
  <si>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</si>
  <si>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</si>
  <si>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</si>
  <si>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</si>
  <si>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</si>
  <si>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</si>
  <si>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</si>
  <si>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</si>
  <si>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</si>
  <si>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</si>
  <si>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</si>
  <si>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</si>
  <si>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</si>
  <si>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</si>
  <si>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</si>
  <si>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</si>
  <si>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</si>
  <si>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</si>
  <si>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</si>
  <si>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</si>
  <si>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</si>
  <si>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</si>
  <si>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</si>
  <si>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</si>
  <si>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</si>
  <si>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</si>
  <si>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</si>
  <si>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</si>
  <si>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</si>
  <si>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</si>
  <si>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</si>
  <si>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</si>
  <si>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</si>
  <si>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</si>
  <si>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</si>
  <si>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</si>
  <si>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</si>
  <si>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</si>
  <si>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</si>
  <si>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</si>
  <si>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</si>
  <si>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</si>
  <si>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</si>
  <si>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</si>
  <si>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</si>
  <si>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</si>
  <si>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</si>
  <si>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</si>
  <si>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</si>
  <si>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</si>
  <si>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</si>
  <si>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</si>
  <si>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</si>
  <si>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</si>
  <si>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</si>
  <si>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</si>
  <si>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</si>
  <si>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</si>
  <si>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</si>
  <si>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</si>
  <si>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</si>
  <si>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</si>
  <si>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</si>
  <si>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</si>
  <si>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</si>
  <si>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</si>
  <si>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</si>
  <si>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</si>
  <si>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</si>
  <si>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</si>
  <si>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</si>
  <si>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</si>
  <si>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</si>
  <si>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</si>
  <si>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</si>
  <si>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</si>
  <si>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</si>
  <si>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</si>
  <si>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</si>
  <si>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</si>
  <si>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</si>
  <si>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</si>
  <si>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</si>
  <si>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</si>
  <si>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</si>
  <si>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</si>
  <si>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</si>
  <si>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</si>
  <si>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</si>
  <si>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</si>
  <si>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</si>
  <si>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</si>
  <si>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</si>
  <si>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</si>
  <si>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</si>
  <si>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</si>
  <si>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</si>
  <si>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</si>
  <si>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</si>
  <si>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</si>
  <si>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</si>
  <si>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</si>
  <si>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</si>
  <si>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</si>
  <si>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</si>
  <si>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</si>
  <si>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</si>
  <si>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</si>
  <si>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</si>
  <si>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</si>
  <si>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</si>
  <si>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</si>
  <si>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</si>
  <si>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</si>
  <si>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</si>
  <si>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</si>
  <si>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</si>
  <si>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</si>
  <si>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</si>
  <si>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</si>
  <si>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</si>
  <si>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</si>
  <si>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</si>
  <si>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</si>
  <si>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</si>
  <si>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</si>
  <si>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</si>
  <si>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</si>
  <si>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</si>
  <si>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</si>
  <si>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</si>
  <si>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</si>
  <si>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</si>
  <si>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</si>
  <si>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</si>
  <si>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</si>
  <si>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</si>
  <si>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</si>
  <si>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</si>
  <si>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</si>
  <si>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</si>
  <si>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</si>
  <si>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</si>
  <si>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</si>
  <si>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</si>
  <si>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</si>
  <si>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</si>
  <si>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</si>
  <si>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</si>
  <si>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</si>
  <si>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</si>
  <si>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</si>
  <si>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</si>
  <si>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</si>
  <si>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</si>
  <si>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</si>
  <si>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</si>
  <si>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</si>
  <si>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</si>
  <si>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</si>
  <si>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</si>
  <si>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</si>
  <si>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</si>
  <si>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</si>
  <si>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</si>
  <si>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</si>
  <si>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</si>
  <si>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</si>
  <si>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</si>
  <si>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</si>
  <si>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</si>
  <si>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</si>
  <si>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</si>
  <si>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</si>
  <si>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</si>
  <si>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</si>
  <si>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</si>
  <si>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</si>
  <si>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</si>
  <si>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</si>
  <si>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</si>
  <si>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</si>
  <si>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</si>
  <si>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</si>
  <si>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</si>
  <si>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</si>
  <si>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</si>
  <si>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</si>
  <si>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</si>
  <si>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</si>
  <si>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</si>
  <si>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</si>
  <si>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</si>
  <si>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</si>
  <si>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</si>
  <si>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</si>
  <si>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</si>
  <si>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</si>
  <si>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</si>
  <si>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</si>
  <si>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</si>
  <si>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</si>
  <si>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</si>
  <si>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</si>
  <si>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</si>
  <si>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</si>
  <si>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</si>
  <si>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</si>
  <si>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</si>
  <si>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</si>
  <si>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</si>
  <si>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</si>
  <si>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</si>
  <si>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</si>
  <si>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</si>
  <si>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</si>
  <si>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</si>
  <si>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</si>
  <si>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</si>
  <si>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</si>
  <si>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</si>
  <si>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</si>
  <si>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</si>
  <si>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</si>
  <si>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</si>
  <si>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</si>
  <si>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</si>
  <si>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</si>
  <si>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</si>
  <si>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</si>
  <si>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</si>
  <si>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</si>
  <si>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</si>
  <si>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</si>
  <si>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</si>
  <si>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</si>
  <si>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</si>
  <si>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</si>
  <si>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</si>
  <si>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</si>
  <si>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</si>
  <si>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</si>
  <si>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</si>
  <si>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</si>
  <si>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</si>
  <si>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</si>
  <si>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</si>
  <si>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</si>
  <si>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</si>
  <si>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</si>
  <si>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</si>
  <si>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</si>
  <si>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</si>
  <si>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</si>
  <si>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</si>
  <si>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</si>
  <si>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</si>
  <si>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</si>
  <si>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</si>
  <si>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</si>
  <si>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</si>
  <si>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</si>
  <si>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</si>
  <si>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</si>
  <si>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</si>
  <si>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</si>
  <si>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</si>
  <si>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</si>
  <si>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</si>
  <si>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</si>
  <si>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</si>
  <si>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</si>
  <si>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</si>
  <si>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</si>
  <si>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</si>
  <si>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</si>
  <si>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</si>
  <si>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</si>
  <si>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</si>
  <si>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</si>
  <si>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</si>
  <si>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</si>
  <si>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</si>
  <si>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</si>
  <si>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</si>
  <si>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</si>
  <si>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</si>
  <si>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</si>
  <si>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</si>
  <si>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</si>
  <si>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</si>
  <si>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</si>
  <si>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</si>
  <si>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</si>
  <si>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</si>
  <si>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</si>
  <si>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</si>
  <si>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</si>
  <si>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</si>
  <si>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</si>
  <si>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</si>
  <si>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</si>
  <si>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</si>
  <si>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</si>
  <si>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</si>
  <si>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</si>
  <si>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</si>
  <si>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</si>
  <si>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</si>
  <si>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</si>
  <si>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</si>
  <si>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</si>
  <si>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</si>
  <si>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</si>
  <si>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</si>
  <si>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</si>
  <si>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</si>
  <si>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</si>
  <si>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</si>
  <si>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</si>
  <si>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</si>
  <si>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</si>
  <si>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</si>
  <si>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</si>
  <si>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</si>
  <si>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</si>
  <si>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</si>
  <si>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</si>
  <si>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</si>
  <si>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</si>
  <si>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</si>
  <si>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</si>
  <si>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</si>
  <si>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</si>
  <si>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</si>
  <si>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</si>
  <si>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</si>
  <si>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</si>
  <si>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</si>
  <si>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</si>
  <si>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</si>
  <si>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</si>
  <si>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</si>
  <si>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</si>
  <si>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</si>
  <si>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</si>
  <si>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</si>
  <si>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</si>
  <si>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</si>
  <si>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</si>
  <si>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</si>
  <si>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</si>
  <si>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</si>
  <si>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</si>
  <si>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</si>
  <si>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</si>
  <si>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</si>
  <si>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</si>
  <si>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</si>
  <si>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</si>
  <si>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</si>
  <si>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</si>
  <si>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</si>
  <si>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</si>
  <si>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</si>
  <si>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</si>
  <si>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</si>
  <si>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</si>
  <si>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</si>
  <si>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</si>
  <si>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</si>
  <si>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</si>
  <si>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</si>
  <si>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</si>
  <si>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</si>
  <si>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</si>
  <si>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</si>
  <si>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</si>
  <si>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</si>
  <si>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</si>
  <si>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</si>
  <si>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</si>
  <si>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</si>
  <si>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</si>
  <si>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</si>
  <si>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</si>
  <si>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</si>
  <si>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</si>
  <si>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</si>
  <si>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</si>
  <si>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</si>
  <si>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</si>
  <si>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</si>
  <si>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</si>
  <si>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</si>
  <si>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</si>
  <si>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</si>
  <si>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</si>
  <si>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</si>
  <si>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</si>
  <si>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</si>
  <si>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</si>
  <si>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</si>
  <si>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</si>
  <si>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</si>
  <si>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</si>
  <si>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</si>
  <si>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</si>
  <si>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</si>
  <si>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</si>
  <si>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</si>
  <si>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</si>
  <si>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</si>
  <si>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</si>
  <si>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</si>
  <si>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</si>
  <si>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</si>
  <si>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</si>
  <si>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</si>
  <si>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</si>
  <si>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</si>
  <si>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</si>
  <si>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</si>
  <si>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</si>
  <si>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</si>
  <si>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</si>
  <si>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</si>
  <si>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</si>
  <si>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</si>
  <si>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</si>
  <si>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</si>
  <si>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</si>
  <si>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</si>
  <si>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</si>
  <si>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</si>
  <si>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</si>
  <si>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</si>
  <si>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</si>
  <si>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</si>
  <si>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</si>
  <si>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</si>
  <si>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</si>
  <si>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</si>
  <si>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</si>
  <si>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</si>
  <si>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</si>
  <si>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</si>
  <si>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</si>
  <si>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</si>
  <si>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</si>
  <si>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</si>
  <si>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</si>
  <si>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</si>
  <si>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</si>
  <si>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</si>
  <si>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</si>
  <si>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</si>
  <si>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</si>
  <si>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</si>
  <si>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</si>
  <si>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</si>
  <si>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</si>
  <si>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</si>
  <si>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</si>
  <si>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</si>
  <si>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</si>
  <si>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</si>
  <si>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</si>
  <si>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</si>
  <si>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</si>
  <si>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</si>
  <si>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</si>
  <si>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</si>
  <si>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</si>
  <si>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</si>
  <si>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</si>
  <si>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</si>
  <si>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</si>
  <si>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</si>
  <si>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</si>
  <si>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</si>
  <si>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</si>
  <si>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</si>
  <si>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</si>
  <si>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</si>
  <si>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</si>
  <si>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</si>
  <si>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</si>
  <si>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</si>
  <si>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</si>
  <si>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</si>
  <si>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</si>
  <si>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</si>
  <si>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</si>
  <si>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</si>
  <si>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</si>
  <si>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</si>
  <si>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</si>
  <si>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</si>
  <si>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</si>
  <si>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</si>
  <si>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</si>
  <si>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</si>
  <si>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</si>
  <si>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</si>
  <si>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</si>
  <si>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</si>
  <si>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</si>
  <si>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</si>
  <si>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</si>
  <si>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</si>
  <si>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</si>
  <si>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</si>
  <si>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</si>
  <si>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</si>
  <si>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</si>
  <si>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</si>
  <si>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</si>
  <si>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</si>
  <si>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</si>
  <si>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</si>
  <si>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</si>
  <si>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</si>
  <si>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</si>
  <si>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</si>
  <si>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</si>
  <si>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</si>
  <si>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</si>
  <si>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</si>
  <si>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</si>
  <si>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</si>
  <si>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</si>
  <si>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</si>
  <si>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</si>
  <si>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</si>
  <si>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</si>
  <si>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</si>
  <si>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</si>
  <si>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</si>
  <si>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</si>
  <si>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</si>
  <si>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</si>
  <si>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</si>
  <si>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</si>
  <si>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</si>
  <si>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</si>
  <si>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</si>
  <si>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</si>
  <si>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</si>
  <si>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</si>
  <si>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</si>
  <si>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</si>
  <si>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</si>
  <si>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</si>
  <si>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</si>
  <si>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</si>
  <si>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</si>
  <si>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</si>
  <si>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</si>
  <si>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</si>
  <si>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</si>
  <si>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</si>
  <si>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</si>
  <si>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</si>
  <si>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</si>
  <si>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</si>
  <si>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</si>
  <si>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</si>
  <si>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</si>
  <si>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</si>
  <si>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</si>
  <si>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</si>
  <si>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</si>
  <si>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</si>
  <si>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</si>
  <si>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</si>
  <si>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</si>
  <si>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</si>
  <si>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</si>
  <si>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</si>
  <si>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</si>
  <si>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</si>
  <si>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</si>
  <si>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</si>
  <si>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</si>
  <si>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</si>
  <si>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</si>
  <si>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</si>
  <si>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</si>
  <si>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</si>
  <si>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</si>
  <si>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</si>
  <si>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</si>
  <si>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</si>
  <si>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</si>
  <si>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</si>
  <si>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</si>
  <si>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</si>
  <si>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</si>
  <si>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</si>
  <si>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</si>
  <si>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</si>
  <si>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</si>
  <si>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</si>
  <si>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</si>
  <si>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</si>
  <si>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</si>
  <si>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</si>
  <si>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</si>
  <si>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</si>
  <si>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</si>
  <si>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</si>
  <si>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</si>
  <si>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</si>
  <si>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</si>
  <si>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</si>
  <si>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</si>
  <si>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</si>
  <si>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</si>
  <si>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</si>
  <si>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</si>
  <si>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</si>
  <si>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</si>
  <si>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</si>
  <si>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</si>
  <si>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</si>
  <si>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</si>
  <si>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</si>
  <si>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</si>
  <si>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</si>
  <si>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</si>
  <si>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</si>
  <si>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</si>
  <si>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</si>
  <si>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</si>
  <si>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</si>
  <si>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</si>
  <si>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</si>
  <si>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</si>
  <si>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</si>
  <si>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</si>
  <si>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</si>
  <si>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</si>
  <si>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</si>
  <si>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</si>
  <si>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</si>
  <si>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</si>
  <si>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</si>
  <si>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</si>
  <si>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</si>
  <si>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</si>
  <si>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</si>
  <si>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</si>
  <si>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</si>
  <si>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</si>
  <si>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</si>
  <si>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</si>
  <si>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</si>
  <si>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</si>
  <si>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</si>
  <si>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</si>
  <si>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</si>
  <si>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</si>
  <si>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</si>
  <si>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</si>
  <si>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</si>
  <si>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</si>
  <si>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</si>
  <si>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</si>
  <si>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</si>
  <si>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</si>
  <si>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</si>
  <si>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</si>
  <si>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</si>
  <si>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</si>
  <si>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</si>
  <si>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</si>
  <si>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</si>
  <si>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</si>
  <si>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</si>
  <si>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</si>
  <si>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</si>
  <si>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</si>
  <si>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</si>
  <si>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</si>
  <si>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</si>
  <si>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</si>
  <si>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</si>
  <si>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</si>
  <si>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</si>
  <si>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</si>
  <si>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</si>
  <si>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</si>
  <si>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</si>
  <si>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</si>
  <si>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</si>
  <si>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</si>
  <si>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</si>
  <si>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</si>
  <si>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</si>
  <si>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</si>
  <si>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</si>
  <si>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</si>
  <si>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</si>
  <si>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</si>
  <si>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</si>
  <si>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</si>
  <si>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</si>
  <si>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</si>
  <si>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</si>
  <si>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</si>
  <si>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</si>
  <si>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</si>
  <si>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</si>
  <si>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</si>
  <si>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</si>
  <si>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</si>
  <si>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</si>
  <si>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</si>
  <si>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</si>
  <si>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</si>
  <si>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</si>
  <si>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</si>
  <si>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</si>
  <si>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</si>
  <si>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</si>
  <si>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</si>
  <si>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</si>
  <si>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</si>
  <si>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</si>
  <si>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</si>
  <si>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</si>
  <si>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</si>
  <si>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</si>
  <si>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</si>
  <si>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</si>
  <si>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</si>
  <si>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</si>
  <si>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</si>
  <si>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</si>
  <si>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</si>
  <si>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</si>
  <si>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</si>
  <si>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</si>
  <si>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</si>
  <si>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</si>
  <si>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</si>
  <si>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</si>
  <si>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</si>
  <si>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</si>
  <si>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</si>
  <si>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</si>
  <si>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</si>
  <si>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</si>
  <si>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</si>
  <si>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</si>
  <si>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</si>
  <si>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</si>
  <si>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</si>
  <si>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</si>
  <si>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</si>
  <si>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</si>
  <si>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</si>
  <si>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</si>
  <si>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</si>
  <si>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</si>
  <si>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</si>
  <si>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</si>
  <si>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</si>
  <si>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</si>
  <si>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</si>
  <si>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</si>
  <si>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</si>
  <si>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</si>
  <si>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</si>
  <si>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</si>
  <si>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</si>
  <si>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</si>
  <si>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</si>
  <si>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</si>
  <si>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</si>
  <si>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</si>
  <si>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</si>
  <si>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</si>
  <si>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</si>
  <si>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</si>
  <si>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</si>
  <si>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</si>
  <si>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</si>
  <si>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</si>
  <si>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</si>
  <si>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</si>
  <si>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</si>
  <si>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</si>
  <si>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</si>
  <si>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</si>
  <si>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</si>
  <si>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</si>
  <si>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</si>
  <si>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</si>
  <si>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</si>
  <si>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</si>
  <si>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</si>
  <si>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</si>
  <si>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</si>
  <si>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</si>
  <si>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</si>
  <si>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</si>
  <si>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</si>
  <si>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</si>
  <si>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</si>
  <si>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</si>
  <si>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</si>
  <si>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</si>
  <si>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</si>
  <si>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</si>
  <si>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</si>
  <si>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</si>
  <si>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</si>
  <si>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</si>
  <si>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</si>
  <si>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</si>
  <si>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</si>
  <si>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</si>
  <si>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</si>
  <si>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</si>
  <si>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</si>
  <si>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</si>
  <si>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</si>
  <si>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</si>
  <si>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</si>
  <si>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</si>
  <si>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</si>
  <si>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</si>
  <si>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</si>
  <si>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</si>
  <si>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</si>
  <si>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</si>
  <si>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</si>
  <si>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</si>
  <si>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</si>
  <si>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</si>
  <si>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</si>
  <si>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</si>
  <si>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</si>
  <si>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</si>
  <si>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</si>
  <si>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</si>
  <si>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</si>
  <si>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</si>
  <si>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</si>
  <si>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</si>
  <si>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</si>
  <si>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</si>
  <si>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</si>
  <si>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</si>
  <si>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</si>
  <si>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</si>
  <si>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</si>
  <si>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</si>
  <si>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</si>
  <si>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</si>
  <si>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</si>
  <si>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</si>
  <si>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</si>
  <si>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</si>
  <si>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</si>
  <si>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</si>
  <si>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</si>
  <si>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</si>
  <si>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</si>
  <si>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</si>
  <si>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</si>
  <si>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</si>
  <si>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</si>
  <si>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</si>
  <si>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</si>
  <si>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</si>
  <si>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</si>
  <si>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</si>
  <si>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</si>
  <si>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</si>
  <si>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</si>
  <si>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</si>
  <si>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</si>
  <si>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</si>
  <si>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</si>
  <si>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</si>
  <si>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</si>
  <si>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</si>
  <si>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</si>
  <si>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</si>
  <si>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</si>
  <si>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</si>
  <si>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</si>
  <si>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</si>
  <si>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</si>
  <si>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</si>
  <si>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</si>
  <si>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</si>
  <si>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</si>
  <si>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</si>
  <si>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</si>
  <si>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</si>
  <si>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</si>
  <si>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</si>
  <si>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</si>
  <si>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</si>
  <si>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</si>
  <si>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</si>
  <si>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</si>
  <si>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</si>
  <si>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</si>
  <si>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</si>
  <si>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</si>
  <si>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</si>
  <si>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</si>
  <si>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</si>
  <si>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</si>
  <si>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</si>
  <si>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</si>
  <si>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</si>
  <si>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</si>
  <si>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</si>
  <si>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</si>
  <si>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</si>
  <si>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</si>
  <si>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</si>
  <si>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</si>
  <si>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</si>
  <si>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</si>
  <si>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</si>
  <si>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</si>
  <si>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</si>
  <si>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</si>
  <si>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</si>
  <si>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</si>
  <si>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</si>
  <si>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</si>
  <si>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</si>
  <si>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</si>
  <si>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</si>
  <si>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</si>
  <si>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</si>
  <si>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</si>
  <si>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</si>
  <si>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</si>
  <si>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</si>
  <si>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</si>
  <si>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</si>
  <si>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</si>
  <si>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</si>
  <si>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</si>
  <si>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</si>
  <si>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</si>
  <si>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</si>
  <si>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</si>
  <si>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</si>
  <si>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</si>
  <si>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</si>
  <si>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</si>
  <si>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</si>
  <si>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</si>
  <si>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</si>
  <si>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</si>
  <si>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</si>
  <si>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</si>
  <si>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</si>
  <si>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</si>
  <si>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</si>
  <si>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</si>
  <si>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</si>
  <si>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</si>
  <si>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</si>
  <si>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</si>
  <si>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</si>
  <si>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</si>
  <si>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</si>
  <si>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</si>
  <si>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</si>
  <si>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</si>
  <si>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</si>
  <si>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</si>
  <si>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</si>
  <si>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</si>
  <si>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</si>
  <si>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</si>
  <si>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</si>
  <si>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</si>
  <si>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</si>
  <si>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</si>
  <si>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</si>
  <si>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</si>
  <si>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</si>
  <si>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</si>
  <si>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</si>
  <si>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</si>
  <si>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</si>
  <si>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</si>
  <si>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</si>
  <si>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</si>
  <si>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</si>
  <si>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</si>
  <si>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</si>
  <si>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</si>
  <si>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</si>
  <si>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</si>
  <si>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</si>
  <si>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</si>
  <si>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</si>
  <si>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</si>
  <si>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</si>
  <si>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</si>
  <si>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</si>
  <si>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</si>
  <si>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</si>
  <si>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</si>
  <si>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</si>
  <si>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</si>
  <si>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</si>
  <si>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</si>
  <si>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</si>
  <si>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</si>
  <si>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</si>
  <si>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</si>
  <si>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</si>
  <si>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</si>
  <si>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</si>
  <si>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</si>
  <si>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</si>
  <si>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</si>
  <si>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</si>
  <si>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</si>
  <si>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</si>
  <si>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</si>
  <si>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</si>
  <si>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</si>
  <si>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</si>
  <si>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</si>
  <si>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</si>
  <si>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</si>
  <si>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</si>
  <si>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</si>
  <si>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</si>
  <si>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</si>
  <si>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</si>
  <si>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</si>
  <si>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</si>
  <si>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</si>
  <si>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</si>
  <si>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</si>
  <si>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</si>
  <si>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</si>
  <si>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</si>
  <si>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</si>
  <si>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</si>
  <si>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</si>
  <si>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</si>
  <si>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</si>
  <si>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</si>
  <si>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</si>
  <si>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</si>
  <si>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</si>
  <si>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</si>
  <si>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</si>
  <si>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</si>
  <si>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</si>
  <si>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</si>
  <si>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</si>
  <si>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</si>
  <si>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</si>
  <si>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</si>
  <si>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</si>
  <si>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</si>
  <si>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</si>
  <si>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</si>
  <si>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</si>
  <si>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</si>
  <si>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</si>
  <si>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</si>
  <si>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</si>
  <si>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</si>
  <si>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</si>
  <si>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</si>
  <si>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</si>
  <si>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</si>
  <si>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</si>
  <si>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</si>
  <si>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</si>
  <si>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</si>
  <si>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</si>
  <si>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</si>
  <si>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</si>
  <si>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</si>
  <si>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</si>
  <si>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</si>
  <si>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</si>
  <si>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</si>
  <si>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</si>
  <si>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</si>
  <si>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</si>
  <si>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</si>
  <si>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</si>
  <si>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</si>
  <si>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</si>
  <si>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</si>
  <si>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</si>
  <si>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</si>
  <si>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</si>
  <si>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</si>
  <si>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</si>
  <si>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</si>
  <si>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</si>
  <si>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</si>
  <si>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</si>
  <si>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</si>
  <si>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</si>
  <si>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</si>
  <si>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</si>
  <si>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</si>
  <si>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</si>
  <si>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</si>
  <si>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</si>
  <si>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</si>
  <si>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</si>
  <si>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</si>
  <si>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</si>
  <si>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</si>
  <si>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</si>
  <si>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</si>
  <si>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</si>
  <si>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</si>
  <si>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</si>
  <si>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</si>
  <si>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</si>
  <si>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</si>
  <si>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</si>
  <si>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</si>
  <si>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</si>
  <si>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</si>
  <si>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</si>
  <si>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</si>
  <si>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</si>
  <si>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</si>
  <si>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</si>
  <si>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</si>
  <si>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</si>
  <si>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</si>
  <si>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</si>
  <si>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</si>
  <si>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</si>
  <si>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</si>
  <si>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</si>
  <si>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</si>
  <si>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</si>
  <si>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</si>
  <si>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</si>
  <si>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</si>
  <si>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</si>
  <si>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</si>
  <si>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</si>
  <si>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</si>
  <si>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</si>
  <si>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</si>
  <si>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</si>
  <si>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</si>
  <si>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</si>
  <si>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</si>
  <si>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</si>
  <si>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</si>
  <si>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</si>
  <si>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</si>
  <si>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</si>
  <si>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</si>
  <si>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</si>
  <si>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</si>
  <si>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</si>
  <si>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</si>
  <si>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</si>
  <si>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</si>
  <si>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</si>
  <si>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</si>
  <si>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</si>
  <si>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</si>
  <si>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</si>
  <si>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</si>
  <si>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</si>
  <si>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</si>
  <si>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</si>
  <si>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</si>
  <si>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</si>
  <si>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</si>
  <si>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</si>
  <si>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</si>
  <si>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</si>
  <si>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</si>
  <si>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</si>
  <si>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</si>
  <si>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</si>
  <si>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</si>
  <si>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</si>
  <si>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</si>
  <si>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</si>
  <si>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</si>
  <si>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</si>
  <si>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</si>
  <si>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</si>
  <si>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</si>
  <si>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</si>
  <si>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</si>
  <si>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</si>
  <si>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</si>
  <si>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</si>
  <si>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</si>
  <si>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</si>
  <si>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</si>
  <si>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</si>
  <si>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</si>
  <si>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</si>
  <si>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</si>
  <si>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</si>
  <si>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</si>
  <si>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</si>
  <si>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</si>
  <si>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</si>
  <si>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</si>
  <si>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</si>
  <si>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</si>
  <si>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</si>
  <si>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</si>
  <si>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</si>
  <si>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</si>
  <si>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</si>
  <si>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</si>
  <si>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</si>
  <si>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</si>
  <si>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</si>
  <si>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</si>
  <si>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</si>
  <si>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</si>
  <si>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</si>
  <si>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</si>
  <si>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</si>
  <si>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</si>
  <si>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</si>
  <si>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</si>
  <si>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</si>
  <si>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</si>
  <si>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</si>
  <si>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</si>
  <si>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</si>
  <si>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</si>
  <si>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</si>
  <si>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</si>
  <si>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</si>
  <si>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</si>
  <si>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</si>
  <si>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</si>
  <si>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</si>
  <si>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</si>
  <si>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</si>
  <si>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</si>
  <si>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</si>
  <si>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</si>
  <si>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</si>
  <si>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</si>
  <si>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</si>
  <si>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</si>
  <si>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</si>
  <si>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</si>
  <si>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</si>
  <si>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</si>
  <si>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</si>
  <si>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</si>
  <si>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</si>
  <si>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</si>
  <si>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</si>
  <si>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</si>
  <si>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</si>
  <si>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</si>
  <si>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</si>
  <si>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</si>
  <si>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</si>
  <si>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</si>
  <si>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</si>
  <si>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</si>
  <si>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</si>
  <si>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</si>
  <si>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</si>
  <si>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</si>
  <si>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</si>
  <si>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</si>
  <si>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</si>
  <si>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</si>
  <si>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</si>
  <si>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</si>
  <si>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</si>
  <si>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</si>
  <si>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</si>
  <si>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</si>
  <si>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</si>
  <si>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</si>
  <si>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</si>
  <si>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</si>
  <si>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</si>
  <si>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</si>
  <si>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</si>
  <si>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</si>
  <si>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</si>
  <si>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</si>
  <si>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</si>
  <si>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</si>
  <si>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</si>
  <si>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</si>
  <si>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</si>
  <si>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</si>
  <si>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</si>
  <si>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</si>
  <si>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</si>
  <si>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</si>
  <si>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</si>
  <si>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</si>
  <si>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</si>
  <si>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</si>
  <si>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</si>
  <si>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</si>
  <si>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</si>
  <si>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</si>
  <si>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</si>
  <si>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</si>
  <si>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</si>
  <si>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</si>
  <si>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</si>
  <si>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</si>
  <si>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</si>
  <si>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</si>
  <si>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</si>
  <si>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</si>
  <si>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</si>
  <si>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</si>
  <si>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</si>
  <si>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</si>
  <si>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</si>
  <si>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</si>
  <si>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</si>
  <si>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</si>
  <si>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</si>
  <si>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</si>
  <si>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</si>
  <si>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</si>
  <si>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</si>
  <si>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</si>
  <si>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</si>
  <si>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</si>
  <si>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</si>
  <si>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</si>
  <si>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</si>
  <si>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</si>
  <si>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</si>
  <si>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</si>
  <si>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</si>
  <si>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</si>
  <si>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</si>
  <si>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</si>
  <si>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</si>
  <si>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</si>
  <si>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</si>
  <si>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</si>
  <si>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</si>
  <si>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</si>
  <si>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</si>
  <si>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</si>
  <si>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</si>
  <si>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</si>
  <si>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</si>
  <si>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</si>
  <si>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</si>
  <si>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</si>
  <si>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</si>
  <si>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</si>
  <si>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</si>
  <si>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</si>
  <si>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</si>
  <si>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</si>
  <si>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</si>
  <si>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</si>
  <si>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</si>
  <si>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</si>
  <si>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</si>
  <si>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</si>
  <si>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</si>
  <si>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</si>
  <si>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</si>
  <si>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</si>
  <si>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</si>
  <si>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</si>
  <si>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</si>
  <si>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</si>
  <si>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</si>
  <si>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</si>
  <si>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</si>
  <si>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</si>
  <si>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</si>
  <si>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</si>
  <si>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</si>
  <si>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</si>
  <si>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</si>
  <si>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</si>
  <si>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</si>
  <si>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</si>
  <si>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</si>
  <si>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</si>
  <si>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</si>
  <si>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</si>
  <si>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</si>
  <si>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</si>
  <si>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</si>
  <si>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</si>
  <si>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</si>
  <si>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</si>
  <si>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</si>
  <si>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</si>
  <si>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</si>
  <si>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</si>
  <si>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</si>
  <si>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</si>
  <si>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</si>
  <si>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</si>
  <si>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</si>
  <si>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</si>
  <si>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</si>
  <si>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</si>
  <si>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</si>
  <si>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</si>
  <si>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</si>
  <si>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</si>
  <si>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</si>
  <si>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</si>
  <si>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</si>
  <si>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</si>
  <si>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</si>
  <si>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</si>
  <si>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</si>
  <si>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</si>
  <si>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</si>
  <si>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</si>
  <si>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</si>
  <si>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</si>
  <si>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</si>
  <si>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</si>
  <si>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</si>
  <si>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</si>
  <si>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</si>
  <si>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</si>
  <si>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</si>
  <si>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</si>
  <si>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</si>
  <si>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</si>
  <si>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</si>
  <si>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</si>
  <si>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</si>
  <si>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</si>
  <si>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</si>
  <si>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</si>
  <si>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</si>
  <si>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</si>
  <si>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</si>
  <si>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</si>
  <si>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</si>
  <si>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</si>
  <si>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</si>
  <si>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</si>
  <si>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</si>
  <si>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</si>
  <si>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</si>
  <si>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</si>
  <si>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</si>
  <si>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</si>
  <si>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</si>
  <si>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</si>
  <si>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</si>
  <si>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</si>
  <si>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</si>
  <si>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</si>
  <si>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</si>
  <si>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</si>
  <si>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</si>
  <si>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</si>
  <si>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</si>
  <si>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</si>
  <si>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</si>
  <si>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</si>
  <si>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</si>
  <si>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</si>
  <si>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</si>
  <si>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</si>
  <si>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</si>
  <si>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</si>
  <si>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</si>
  <si>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</si>
  <si>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</si>
  <si>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</si>
  <si>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</si>
  <si>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</si>
  <si>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</si>
  <si>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</si>
  <si>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</si>
  <si>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</si>
  <si>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</si>
  <si>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</si>
  <si>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</si>
  <si>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</si>
  <si>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</si>
  <si>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</si>
  <si>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</si>
  <si>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</si>
  <si>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</si>
  <si>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</si>
  <si>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</si>
  <si>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</si>
  <si>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</si>
  <si>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</si>
  <si>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</si>
  <si>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</si>
  <si>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</si>
  <si>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</si>
  <si>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</si>
  <si>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</si>
  <si>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</si>
  <si>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</si>
  <si>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</si>
  <si>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</si>
  <si>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</si>
  <si>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</si>
  <si>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</si>
  <si>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</si>
  <si>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</si>
  <si>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</si>
  <si>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</si>
  <si>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</si>
  <si>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</si>
  <si>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</si>
  <si>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</si>
  <si>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</si>
  <si>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</si>
  <si>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</si>
  <si>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</si>
  <si>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</si>
  <si>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</si>
  <si>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</si>
  <si>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</si>
  <si>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</si>
  <si>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</si>
  <si>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</si>
  <si>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</si>
  <si>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</si>
  <si>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</si>
  <si>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</si>
  <si>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</si>
  <si>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</si>
  <si>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</si>
  <si>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</si>
  <si>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</si>
  <si>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</si>
  <si>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</si>
  <si>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</si>
  <si>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</si>
  <si>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</si>
  <si>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</si>
  <si>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</si>
  <si>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</si>
  <si>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</si>
  <si>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</si>
  <si>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</si>
  <si>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</si>
  <si>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</si>
  <si>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</si>
  <si>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</si>
  <si>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</si>
  <si>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</si>
  <si>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</si>
  <si>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</si>
  <si>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</si>
  <si>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</si>
  <si>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</si>
  <si>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</si>
  <si>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</si>
  <si>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</si>
  <si>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</si>
  <si>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</si>
  <si>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</si>
  <si>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</si>
  <si>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</si>
  <si>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</si>
  <si>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</si>
  <si>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</si>
  <si>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</si>
  <si>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</si>
  <si>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</si>
  <si>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</si>
  <si>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</si>
  <si>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</si>
  <si>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</si>
  <si>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</si>
  <si>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</si>
  <si>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</si>
  <si>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</si>
  <si>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</si>
  <si>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</si>
  <si>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</si>
  <si>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</si>
  <si>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</si>
  <si>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</si>
  <si>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</si>
  <si>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</si>
  <si>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</si>
  <si>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</si>
  <si>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</si>
  <si>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</si>
  <si>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</si>
  <si>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</si>
  <si>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</si>
  <si>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</si>
  <si>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</si>
  <si>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</si>
  <si>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</si>
  <si>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</si>
  <si>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</si>
  <si>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</si>
  <si>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</si>
  <si>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</si>
  <si>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</si>
  <si>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</si>
  <si>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</si>
  <si>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</si>
  <si>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</si>
  <si>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</si>
  <si>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</si>
  <si>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</si>
  <si>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</si>
  <si>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</si>
  <si>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</si>
  <si>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</si>
  <si>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</si>
  <si>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</si>
  <si>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</si>
  <si>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</si>
  <si>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</si>
  <si>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</si>
  <si>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</si>
  <si>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</si>
  <si>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</si>
  <si>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</si>
  <si>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</si>
  <si>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</si>
  <si>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</si>
  <si>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</si>
  <si>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</si>
  <si>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</si>
  <si>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</si>
  <si>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</si>
  <si>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</si>
  <si>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</si>
  <si>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</si>
  <si>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</si>
  <si>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</si>
  <si>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</si>
  <si>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</si>
  <si>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</si>
  <si>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</si>
  <si>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</si>
  <si>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</si>
  <si>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</si>
  <si>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</si>
  <si>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</si>
  <si>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</si>
  <si>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</si>
  <si>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</si>
  <si>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</si>
  <si>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</si>
  <si>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</si>
  <si>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</si>
  <si>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</si>
  <si>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</si>
  <si>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</si>
  <si>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</si>
  <si>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</si>
  <si>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</si>
  <si>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</si>
  <si>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</si>
  <si>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</si>
  <si>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</si>
  <si>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</si>
  <si>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</si>
  <si>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</si>
  <si>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</si>
  <si>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</si>
  <si>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</si>
  <si>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</si>
  <si>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</si>
  <si>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</si>
  <si>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</si>
  <si>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</si>
  <si>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</si>
  <si>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</si>
  <si>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</si>
  <si>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</si>
  <si>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</si>
  <si>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</si>
  <si>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</si>
  <si>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</si>
  <si>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</si>
  <si>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</si>
  <si>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</si>
  <si>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</si>
  <si>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</si>
  <si>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</si>
  <si>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</si>
  <si>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</si>
  <si>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</si>
  <si>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</si>
  <si>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</si>
  <si>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</si>
  <si>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</si>
  <si>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</si>
  <si>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</si>
  <si>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</si>
  <si>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</si>
  <si>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</si>
  <si>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</si>
  <si>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</si>
  <si>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</si>
  <si>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</si>
  <si>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</si>
  <si>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</si>
  <si>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</si>
  <si>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</si>
  <si>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</si>
  <si>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</si>
  <si>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</si>
  <si>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</si>
  <si>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</si>
  <si>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</si>
  <si>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</si>
  <si>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</si>
  <si>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</si>
  <si>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</si>
  <si>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</si>
  <si>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</si>
  <si>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</si>
  <si>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</si>
  <si>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</si>
  <si>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</si>
  <si>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</si>
  <si>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</si>
  <si>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</si>
  <si>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</si>
  <si>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</si>
  <si>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</si>
  <si>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</si>
  <si>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</si>
  <si>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</si>
  <si>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</si>
  <si>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</si>
  <si>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</si>
  <si>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</si>
  <si>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</si>
  <si>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</si>
  <si>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</si>
  <si>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</si>
  <si>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</si>
  <si>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</si>
  <si>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</si>
  <si>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</si>
  <si>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</si>
  <si>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</si>
  <si>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</si>
  <si>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</si>
  <si>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</si>
  <si>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</si>
  <si>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</si>
  <si>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</si>
  <si>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</si>
  <si>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</si>
  <si>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</si>
  <si>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</si>
  <si>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</si>
  <si>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</si>
  <si>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</si>
  <si>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</si>
  <si>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</si>
  <si>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</si>
  <si>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</si>
  <si>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</si>
  <si>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</si>
  <si>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</si>
  <si>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</si>
  <si>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</si>
  <si>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</si>
  <si>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</si>
  <si>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</si>
  <si>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</si>
  <si>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</si>
  <si>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</si>
  <si>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</si>
  <si>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</si>
  <si>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</si>
  <si>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</si>
  <si>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</si>
  <si>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</si>
  <si>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</si>
  <si>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</si>
  <si>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</si>
  <si>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</si>
  <si>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</si>
  <si>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</si>
  <si>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</si>
  <si>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</si>
  <si>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</si>
  <si>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</si>
  <si>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</si>
  <si>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</si>
  <si>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</si>
  <si>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</si>
  <si>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</si>
  <si>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</si>
  <si>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</si>
  <si>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</si>
  <si>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</si>
  <si>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</si>
  <si>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</si>
  <si>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</si>
  <si>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</si>
  <si>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</si>
  <si>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</si>
  <si>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</si>
  <si>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</si>
  <si>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</si>
  <si>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</si>
  <si>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</si>
  <si>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</si>
  <si>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</si>
  <si>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</si>
  <si>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</si>
  <si>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</si>
  <si>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</si>
  <si>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</si>
  <si>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</si>
  <si>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</si>
  <si>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</si>
  <si>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</si>
  <si>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</si>
  <si>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</si>
  <si>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</si>
  <si>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</si>
  <si>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</si>
  <si>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</si>
  <si>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</si>
  <si>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</si>
  <si>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</si>
  <si>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</si>
  <si>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</si>
  <si>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</si>
  <si>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</si>
  <si>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</si>
  <si>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</si>
  <si>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</si>
  <si>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</si>
  <si>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</si>
  <si>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</si>
  <si>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</si>
  <si>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</si>
  <si>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</si>
  <si>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</si>
  <si>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</si>
  <si>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</si>
  <si>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</si>
  <si>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</si>
  <si>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</si>
  <si>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</si>
  <si>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</si>
  <si>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</si>
  <si>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</si>
  <si>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</si>
  <si>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</si>
  <si>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</si>
  <si>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</si>
  <si>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</si>
  <si>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</si>
  <si>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</si>
  <si>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</si>
  <si>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</si>
  <si>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</si>
  <si>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</si>
  <si>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</si>
  <si>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</si>
  <si>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</si>
  <si>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</si>
  <si>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</si>
  <si>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</si>
  <si>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</si>
  <si>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</si>
  <si>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</si>
  <si>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</si>
  <si>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</si>
  <si>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</si>
  <si>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</si>
  <si>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</si>
  <si>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</si>
  <si>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</si>
  <si>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</si>
  <si>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</si>
  <si>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</si>
  <si>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</si>
  <si>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</si>
  <si>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</si>
  <si>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</si>
  <si>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</si>
  <si>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</si>
  <si>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</si>
  <si>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</si>
  <si>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</si>
  <si>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</si>
  <si>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</si>
  <si>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</si>
  <si>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</si>
  <si>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</si>
  <si>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</si>
  <si>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</si>
  <si>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</si>
  <si>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</si>
  <si>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</si>
  <si>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</si>
  <si>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</si>
  <si>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</si>
  <si>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</si>
  <si>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</si>
  <si>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</si>
  <si>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</si>
  <si>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</si>
  <si>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</si>
  <si>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</si>
  <si>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</si>
  <si>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</si>
  <si>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</si>
  <si>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</si>
  <si>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</si>
  <si>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</si>
  <si>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</si>
  <si>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</si>
  <si>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</si>
  <si>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</si>
  <si>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</si>
  <si>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</si>
  <si>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</si>
  <si>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</si>
  <si>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</si>
  <si>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</si>
  <si>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</si>
  <si>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</si>
  <si>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</si>
  <si>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</si>
  <si>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</si>
  <si>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</si>
  <si>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</si>
  <si>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</si>
  <si>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</si>
  <si>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</si>
  <si>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</si>
  <si>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</si>
  <si>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</si>
  <si>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</si>
  <si>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</si>
  <si>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</si>
  <si>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</si>
  <si>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</si>
  <si>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</si>
  <si>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</si>
  <si>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</si>
  <si>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</si>
  <si>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</si>
  <si>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</si>
  <si>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</si>
  <si>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</si>
  <si>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</si>
  <si>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</si>
  <si>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</si>
  <si>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</si>
  <si>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</si>
  <si>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</si>
  <si>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</si>
  <si>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</si>
  <si>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</si>
  <si>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</si>
  <si>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</si>
  <si>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</si>
  <si>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</si>
  <si>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</si>
  <si>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</si>
  <si>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</si>
  <si>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</si>
  <si>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</si>
  <si>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</si>
  <si>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</si>
  <si>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</si>
  <si>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</si>
  <si>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</si>
  <si>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</si>
  <si>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</si>
  <si>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</si>
  <si>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</si>
  <si>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</si>
  <si>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</si>
  <si>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</si>
  <si>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</si>
  <si>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</si>
  <si>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</si>
  <si>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</si>
  <si>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</si>
  <si>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</si>
  <si>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</si>
  <si>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</si>
  <si>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</si>
  <si>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</si>
  <si>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</si>
  <si>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</si>
  <si>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</si>
  <si>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</si>
  <si>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</si>
  <si>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</si>
  <si>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</si>
  <si>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</si>
  <si>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</si>
  <si>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</si>
  <si>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</si>
  <si>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</si>
  <si>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</si>
  <si>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</si>
  <si>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</si>
  <si>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</si>
  <si>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</si>
  <si>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</si>
  <si>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</si>
  <si>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</si>
  <si>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</si>
  <si>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</si>
  <si>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</si>
  <si>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</si>
  <si>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</si>
  <si>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</si>
  <si>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</si>
  <si>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</si>
  <si>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</si>
  <si>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</si>
  <si>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</si>
  <si>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</si>
  <si>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</si>
  <si>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</si>
  <si>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</si>
  <si>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</si>
  <si>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</si>
  <si>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</si>
  <si>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</si>
  <si>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</si>
  <si>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</si>
  <si>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</si>
  <si>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</si>
  <si>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</si>
  <si>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</si>
  <si>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</si>
  <si>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</si>
  <si>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</si>
  <si>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</si>
  <si>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</si>
  <si>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</si>
  <si>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</si>
  <si>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</si>
  <si>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</si>
  <si>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</si>
  <si>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</si>
  <si>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</si>
  <si>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</si>
  <si>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</si>
  <si>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</si>
  <si>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</si>
  <si>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</si>
  <si>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</si>
  <si>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</si>
  <si>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</si>
  <si>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</si>
  <si>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</si>
  <si>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</si>
  <si>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</si>
  <si>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</si>
  <si>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</si>
  <si>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</si>
  <si>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</si>
  <si>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</si>
  <si>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</si>
  <si>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</si>
  <si>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</si>
  <si>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</si>
  <si>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</si>
  <si>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</si>
  <si>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</si>
  <si>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</si>
  <si>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</si>
  <si>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</si>
  <si>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</si>
  <si>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</si>
  <si>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</si>
  <si>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</si>
  <si>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</si>
  <si>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</si>
  <si>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</si>
  <si>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</si>
  <si>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</si>
  <si>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</si>
  <si>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</si>
  <si>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</si>
  <si>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</si>
  <si>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</si>
  <si>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</si>
  <si>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</si>
  <si>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</si>
  <si>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</si>
  <si>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</si>
  <si>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</si>
  <si>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</si>
  <si>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</si>
  <si>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</si>
  <si>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</si>
  <si>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</si>
  <si>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</si>
  <si>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</si>
  <si>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</si>
  <si>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</si>
  <si>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</si>
  <si>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</si>
  <si>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</si>
  <si>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</si>
  <si>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</si>
  <si>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</si>
  <si>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</si>
  <si>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</si>
  <si>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</si>
  <si>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</si>
  <si>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</si>
  <si>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</si>
  <si>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</si>
  <si>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</si>
  <si>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</si>
  <si>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</si>
  <si>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</si>
  <si>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</si>
  <si>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</si>
  <si>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</si>
  <si>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</si>
  <si>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</si>
  <si>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</si>
  <si>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</si>
  <si>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</si>
  <si>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</si>
  <si>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</si>
  <si>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</si>
  <si>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</si>
  <si>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</si>
  <si>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</si>
  <si>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</si>
  <si>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</si>
  <si>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</si>
  <si>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</si>
  <si>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</si>
  <si>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</si>
  <si>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</si>
  <si>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</si>
  <si>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</si>
  <si>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</si>
  <si>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</si>
  <si>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</si>
  <si>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</si>
  <si>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</si>
  <si>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</si>
  <si>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</si>
  <si>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</si>
  <si>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</si>
  <si>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</si>
  <si>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</si>
  <si>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</si>
  <si>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</si>
  <si>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</si>
  <si>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</si>
  <si>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</si>
  <si>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</si>
  <si>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</si>
  <si>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</si>
  <si>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</si>
  <si>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</si>
  <si>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</si>
  <si>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</si>
  <si>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</si>
  <si>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</si>
  <si>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</si>
  <si>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</si>
  <si>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</si>
  <si>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</si>
  <si>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</si>
  <si>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</si>
  <si>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</si>
  <si>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</si>
  <si>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</si>
  <si>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</si>
  <si>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</si>
  <si>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</si>
  <si>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</si>
  <si>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</si>
  <si>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</si>
  <si>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</si>
  <si>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</si>
  <si>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</si>
  <si>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</si>
  <si>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</si>
  <si>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</si>
  <si>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</si>
  <si>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</si>
  <si>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</si>
  <si>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</si>
  <si>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</si>
  <si>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</si>
  <si>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</si>
  <si>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</si>
  <si>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</si>
  <si>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</si>
  <si>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</si>
  <si>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</si>
  <si>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</si>
  <si>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</si>
  <si>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</si>
  <si>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</si>
  <si>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</si>
  <si>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</si>
  <si>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</si>
  <si>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</si>
  <si>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</si>
  <si>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</si>
  <si>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</si>
  <si>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</si>
  <si>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</si>
  <si>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</si>
  <si>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</si>
  <si>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</si>
  <si>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</si>
  <si>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</si>
  <si>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</si>
  <si>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</si>
  <si>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</si>
  <si>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</si>
  <si>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</si>
  <si>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</si>
  <si>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</si>
  <si>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</si>
  <si>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</si>
  <si>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</si>
  <si>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</si>
  <si>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</si>
  <si>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</si>
  <si>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</si>
  <si>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</si>
  <si>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</si>
  <si>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</si>
  <si>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</si>
  <si>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</si>
  <si>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</si>
  <si>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</si>
  <si>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</si>
  <si>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</si>
  <si>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</si>
  <si>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</si>
  <si>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</si>
  <si>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</si>
  <si>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</si>
  <si>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</si>
  <si>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</si>
  <si>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</si>
  <si>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</si>
  <si>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</si>
  <si>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</si>
  <si>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</si>
  <si>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</si>
  <si>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</si>
  <si>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</si>
  <si>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</si>
  <si>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</si>
  <si>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</si>
  <si>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</si>
  <si>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</si>
  <si>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</si>
  <si>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</si>
  <si>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</si>
  <si>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</si>
  <si>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</si>
  <si>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</si>
  <si>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</si>
  <si>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</si>
  <si>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</si>
  <si>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</si>
  <si>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</si>
  <si>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</si>
  <si>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</si>
  <si>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</si>
  <si>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</si>
  <si>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</si>
  <si>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</si>
  <si>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</si>
  <si>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</si>
  <si>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</si>
  <si>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</si>
  <si>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</si>
  <si>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</si>
  <si>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</si>
  <si>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</si>
  <si>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</si>
  <si>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</si>
  <si>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</si>
  <si>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</si>
  <si>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</si>
  <si>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</si>
  <si>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</si>
  <si>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</si>
  <si>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</si>
  <si>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</si>
  <si>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</si>
  <si>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</si>
  <si>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</si>
  <si>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</si>
  <si>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</si>
  <si>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</si>
  <si>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</si>
  <si>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</si>
  <si>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</si>
  <si>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</si>
  <si>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</si>
  <si>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</si>
  <si>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</si>
  <si>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</si>
  <si>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</si>
  <si>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</si>
  <si>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</si>
  <si>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</si>
  <si>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</si>
  <si>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</si>
  <si>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</si>
  <si>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</si>
  <si>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</si>
  <si>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</si>
  <si>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</si>
  <si>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</si>
  <si>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</si>
  <si>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</si>
  <si>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</si>
  <si>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</si>
  <si>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</si>
  <si>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</si>
  <si>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</si>
  <si>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</si>
  <si>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</si>
  <si>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</si>
  <si>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</si>
  <si>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</si>
  <si>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</si>
  <si>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</si>
  <si>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</si>
  <si>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</si>
  <si>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</si>
  <si>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</si>
  <si>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</si>
  <si>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</si>
  <si>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</si>
  <si>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</si>
  <si>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</si>
  <si>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</si>
  <si>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</si>
  <si>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</si>
  <si>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</si>
  <si>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</si>
  <si>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</si>
  <si>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</si>
  <si>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</si>
  <si>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</si>
  <si>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</si>
  <si>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</si>
  <si>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</si>
  <si>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</si>
  <si>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</si>
  <si>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</si>
  <si>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</si>
  <si>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</si>
  <si>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</si>
  <si>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</si>
  <si>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</si>
  <si>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</si>
  <si>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</si>
  <si>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</si>
  <si>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</si>
  <si>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</si>
  <si>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</si>
  <si>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</si>
  <si>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</si>
  <si>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</si>
  <si>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</si>
  <si>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</si>
  <si>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</si>
  <si>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</si>
  <si>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</si>
  <si>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</si>
  <si>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</si>
  <si>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</si>
  <si>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</si>
  <si>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</si>
  <si>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</si>
  <si>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</si>
  <si>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</si>
  <si>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</si>
  <si>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</si>
  <si>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</si>
  <si>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</si>
  <si>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</si>
  <si>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</si>
  <si>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</si>
  <si>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</si>
  <si>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</si>
  <si>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</si>
  <si>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</si>
  <si>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</si>
  <si>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</si>
  <si>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</si>
  <si>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</si>
  <si>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</si>
  <si>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</si>
  <si>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</si>
  <si>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</si>
  <si>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</si>
  <si>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</si>
  <si>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</si>
  <si>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</si>
  <si>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</si>
  <si>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</si>
  <si>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</si>
  <si>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</si>
  <si>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</si>
  <si>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</si>
  <si>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</si>
  <si>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</si>
  <si>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</si>
  <si>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</si>
  <si>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</si>
  <si>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</si>
  <si>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</si>
  <si>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</si>
  <si>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</si>
  <si>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</si>
  <si>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</si>
  <si>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</si>
  <si>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</si>
  <si>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</si>
  <si>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</si>
  <si>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</si>
  <si>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</si>
  <si>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</si>
  <si>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</si>
  <si>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</si>
  <si>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</si>
  <si>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</si>
  <si>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</si>
  <si>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</si>
  <si>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</si>
  <si>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</si>
  <si>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</si>
  <si>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</si>
  <si>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</si>
  <si>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</si>
  <si>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</si>
  <si>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</si>
  <si>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</si>
  <si>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</si>
  <si>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</si>
  <si>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</si>
  <si>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</si>
  <si>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</si>
  <si>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</si>
  <si>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</si>
  <si>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</si>
  <si>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</si>
  <si>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</si>
  <si>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</si>
  <si>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</si>
  <si>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</si>
  <si>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</si>
  <si>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</si>
  <si>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</si>
  <si>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</si>
  <si>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</si>
  <si>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</si>
  <si>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</si>
  <si>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</si>
  <si>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</si>
  <si>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</si>
  <si>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</si>
  <si>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</si>
  <si>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</si>
  <si>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</si>
  <si>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</si>
  <si>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</si>
  <si>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</si>
  <si>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</si>
  <si>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</si>
  <si>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</si>
  <si>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</si>
  <si>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</si>
  <si>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</si>
  <si>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</si>
  <si>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</si>
  <si>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</si>
  <si>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</si>
  <si>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</si>
  <si>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</si>
  <si>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</si>
  <si>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</si>
  <si>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</si>
  <si>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</si>
  <si>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</si>
  <si>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</si>
  <si>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</si>
  <si>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</si>
  <si>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</si>
  <si>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</si>
  <si>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</si>
  <si>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</si>
  <si>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</si>
  <si>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</si>
  <si>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</si>
  <si>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</si>
  <si>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</si>
  <si>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</si>
  <si>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</si>
  <si>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</si>
  <si>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</si>
  <si>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</si>
  <si>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</si>
  <si>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</si>
  <si>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</si>
  <si>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</si>
  <si>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</si>
  <si>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</si>
  <si>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</si>
  <si>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</si>
  <si>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</si>
  <si>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</si>
  <si>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</si>
  <si>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</si>
  <si>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</si>
  <si>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</si>
  <si>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</si>
  <si>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</si>
  <si>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</si>
  <si>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</si>
  <si>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</si>
  <si>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</si>
  <si>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</si>
  <si>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</si>
  <si>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</si>
  <si>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</si>
  <si>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</si>
  <si>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</si>
  <si>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</si>
  <si>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</si>
  <si>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</si>
  <si>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</si>
  <si>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</si>
  <si>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</si>
  <si>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</si>
  <si>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</si>
  <si>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</si>
  <si>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</si>
  <si>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</si>
  <si>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</si>
  <si>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</si>
  <si>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</si>
  <si>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</si>
  <si>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</si>
  <si>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</si>
  <si>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</si>
  <si>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</si>
  <si>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</si>
  <si>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</si>
  <si>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</si>
  <si>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</si>
  <si>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</si>
  <si>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</si>
  <si>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</si>
  <si>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</si>
  <si>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</si>
  <si>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</si>
  <si>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</si>
  <si>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</si>
  <si>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</si>
  <si>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</si>
  <si>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</si>
  <si>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</si>
  <si>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</si>
  <si>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</si>
  <si>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</si>
  <si>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</si>
  <si>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</si>
  <si>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</si>
  <si>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</si>
  <si>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</si>
  <si>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</si>
  <si>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</si>
  <si>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</si>
  <si>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</si>
  <si>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</si>
  <si>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</si>
  <si>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</si>
  <si>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</si>
  <si>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</si>
  <si>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</si>
  <si>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</si>
  <si>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</si>
  <si>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</si>
  <si>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</si>
  <si>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</si>
  <si>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</si>
  <si>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</si>
  <si>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</si>
  <si>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</si>
  <si>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</si>
  <si>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</si>
  <si>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</si>
  <si>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</si>
  <si>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</si>
  <si>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</si>
  <si>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</si>
  <si>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</si>
  <si>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</si>
  <si>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</si>
  <si>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</si>
  <si>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</si>
  <si>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</si>
  <si>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</si>
  <si>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</si>
  <si>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</si>
  <si>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</si>
  <si>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</si>
  <si>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</si>
  <si>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</si>
  <si>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</si>
  <si>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</si>
  <si>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</si>
  <si>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</si>
  <si>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</si>
  <si>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</si>
  <si>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</si>
  <si>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</si>
  <si>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</si>
  <si>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</si>
  <si>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</si>
  <si>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</si>
  <si>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</si>
  <si>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</si>
  <si>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</si>
  <si>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</si>
  <si>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</si>
  <si>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</si>
  <si>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</si>
  <si>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</si>
  <si>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</si>
  <si>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</si>
  <si>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</si>
  <si>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</si>
  <si>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</si>
  <si>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</si>
  <si>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</si>
  <si>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</si>
  <si>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</si>
  <si>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</si>
  <si>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</si>
  <si>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</si>
  <si>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</si>
  <si>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</si>
  <si>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</si>
  <si>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</si>
  <si>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</si>
  <si>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</si>
  <si>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</si>
  <si>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</si>
  <si>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</si>
  <si>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</si>
  <si>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</si>
  <si>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</si>
  <si>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</si>
  <si>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</si>
  <si>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</si>
  <si>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</si>
  <si>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</si>
  <si>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</si>
  <si>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</si>
  <si>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</si>
  <si>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</si>
  <si>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</si>
  <si>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</si>
  <si>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</si>
  <si>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</si>
  <si>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</si>
  <si>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</si>
  <si>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</si>
  <si>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</si>
  <si>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</si>
  <si>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</si>
  <si>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</si>
  <si>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</si>
  <si>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</si>
  <si>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</si>
  <si>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</si>
  <si>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</si>
  <si>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</si>
  <si>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</si>
  <si>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</si>
  <si>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</si>
  <si>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</si>
  <si>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</si>
  <si>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</si>
  <si>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</si>
  <si>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</si>
  <si>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</si>
  <si>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</si>
  <si>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</si>
  <si>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</si>
  <si>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</si>
  <si>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</si>
  <si>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</si>
  <si>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</si>
  <si>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</si>
  <si>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</si>
  <si>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</si>
  <si>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</si>
  <si>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</si>
  <si>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</si>
  <si>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</si>
  <si>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</si>
  <si>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</si>
  <si>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</si>
  <si>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</si>
  <si>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</si>
  <si>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</si>
  <si>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</si>
  <si>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</si>
  <si>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</si>
  <si>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</si>
  <si>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</si>
  <si>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</si>
  <si>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</si>
  <si>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</si>
  <si>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</si>
  <si>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</si>
  <si>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</si>
  <si>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</si>
  <si>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</si>
  <si>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</si>
  <si>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</si>
  <si>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</si>
  <si>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</si>
  <si>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</si>
  <si>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</si>
  <si>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</si>
  <si>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</si>
  <si>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</si>
  <si>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</si>
  <si>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</si>
  <si>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</si>
  <si>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</si>
  <si>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</si>
  <si>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</si>
  <si>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</si>
  <si>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</si>
  <si>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</si>
  <si>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</si>
  <si>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</si>
  <si>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</si>
  <si>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</si>
  <si>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</si>
  <si>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</si>
  <si>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</si>
  <si>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</si>
  <si>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</si>
  <si>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</si>
  <si>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</si>
  <si>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</si>
  <si>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</si>
  <si>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</si>
  <si>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</si>
  <si>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</si>
  <si>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</si>
  <si>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</si>
  <si>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</si>
  <si>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</si>
  <si>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</si>
  <si>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</si>
  <si>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</si>
  <si>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</si>
  <si>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</si>
  <si>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</si>
  <si>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</si>
  <si>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</si>
  <si>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</si>
  <si>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</si>
  <si>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</si>
  <si>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</si>
  <si>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</si>
  <si>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</si>
  <si>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</si>
  <si>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</si>
  <si>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</si>
  <si>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</si>
  <si>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</si>
  <si>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</si>
  <si>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</si>
  <si>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</si>
  <si>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</si>
  <si>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</si>
  <si>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</si>
  <si>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</si>
  <si>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</si>
  <si>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</si>
  <si>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</si>
  <si>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</si>
  <si>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</si>
  <si>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</si>
  <si>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</si>
  <si>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</si>
  <si>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</si>
  <si>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</si>
  <si>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</si>
  <si>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</si>
  <si>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</si>
  <si>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</si>
  <si>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</si>
  <si>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</si>
  <si>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</si>
  <si>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</si>
  <si>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</si>
  <si>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</si>
  <si>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</si>
  <si>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</si>
  <si>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</si>
  <si>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</si>
  <si>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</si>
  <si>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</si>
  <si>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</si>
  <si>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</si>
  <si>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</si>
  <si>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</si>
  <si>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</si>
  <si>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</si>
  <si>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</si>
  <si>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</si>
  <si>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</si>
  <si>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</si>
  <si>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</si>
  <si>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</si>
  <si>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</si>
  <si>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</si>
  <si>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</si>
  <si>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</si>
  <si>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</si>
  <si>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</si>
  <si>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</si>
  <si>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</si>
  <si>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</si>
  <si>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</si>
  <si>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</si>
  <si>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</si>
  <si>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</si>
  <si>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</si>
  <si>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</si>
  <si>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</si>
  <si>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</si>
  <si>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</si>
  <si>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</si>
  <si>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</si>
  <si>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</si>
  <si>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</si>
  <si>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</si>
  <si>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</si>
  <si>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</si>
  <si>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</si>
  <si>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</si>
  <si>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</si>
  <si>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</si>
  <si>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</si>
  <si>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</si>
  <si>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</si>
  <si>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</si>
  <si>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</si>
  <si>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</si>
  <si>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</si>
  <si>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</si>
  <si>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</si>
  <si>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</si>
  <si>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</si>
  <si>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</si>
  <si>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</si>
  <si>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</si>
  <si>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</si>
  <si>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</si>
  <si>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</si>
  <si>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</si>
  <si>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</si>
  <si>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</si>
  <si>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</si>
  <si>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</si>
  <si>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</si>
  <si>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</si>
  <si>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</si>
  <si>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</si>
  <si>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</si>
  <si>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</si>
  <si>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</si>
  <si>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</si>
  <si>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</si>
  <si>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</si>
  <si>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</si>
  <si>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</si>
  <si>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</si>
  <si>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</si>
  <si>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</si>
  <si>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</si>
  <si>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</si>
  <si>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</si>
  <si>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</si>
  <si>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</si>
  <si>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</si>
  <si>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</si>
  <si>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</si>
  <si>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</si>
  <si>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</si>
  <si>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</si>
  <si>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</si>
  <si>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</si>
  <si>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</si>
  <si>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</si>
  <si>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</si>
  <si>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</si>
  <si>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</si>
  <si>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</si>
  <si>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</si>
  <si>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</si>
  <si>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</si>
  <si>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</si>
  <si>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</si>
  <si>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</si>
  <si>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</si>
  <si>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</si>
  <si>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</si>
  <si>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</si>
  <si>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</si>
  <si>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</si>
  <si>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</si>
  <si>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</si>
  <si>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</si>
  <si>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</si>
  <si>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</si>
  <si>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</si>
  <si>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</si>
  <si>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</si>
  <si>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</si>
  <si>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</si>
  <si>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</si>
  <si>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</si>
  <si>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</si>
  <si>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</si>
  <si>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</si>
  <si>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</si>
  <si>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</si>
  <si>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</si>
  <si>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</si>
  <si>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</si>
  <si>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</si>
  <si>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</si>
  <si>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</si>
  <si>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</si>
  <si>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</si>
  <si>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</si>
  <si>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</si>
  <si>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</si>
  <si>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</si>
  <si>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</si>
  <si>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</si>
  <si>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</si>
  <si>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</si>
  <si>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</si>
  <si>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</si>
  <si>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</si>
  <si>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</si>
  <si>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</si>
  <si>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</si>
  <si>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</si>
  <si>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</si>
  <si>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</si>
  <si>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</si>
  <si>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</si>
  <si>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</si>
  <si>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</si>
  <si>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</si>
  <si>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</si>
  <si>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</si>
  <si>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</si>
  <si>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</si>
  <si>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</si>
  <si>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</si>
  <si>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</si>
  <si>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</si>
  <si>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</si>
  <si>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</si>
  <si>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</si>
  <si>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</si>
  <si>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</si>
  <si>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</si>
  <si>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</si>
  <si>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</si>
  <si>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</si>
  <si>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</si>
  <si>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</si>
  <si>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</si>
  <si>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</si>
  <si>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</si>
  <si>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</si>
  <si>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</si>
  <si>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</si>
  <si>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</si>
  <si>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</si>
  <si>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</si>
  <si>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</si>
  <si>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</si>
  <si>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</si>
  <si>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</si>
  <si>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</si>
  <si>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</si>
  <si>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</si>
  <si>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</si>
  <si>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</si>
  <si>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</si>
  <si>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</si>
  <si>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</si>
  <si>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</si>
  <si>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</si>
  <si>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</si>
  <si>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</si>
  <si>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</si>
  <si>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</si>
  <si>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</si>
  <si>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</si>
  <si>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</si>
  <si>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</si>
  <si>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</si>
  <si>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</si>
  <si>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</si>
  <si>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</si>
  <si>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</si>
  <si>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</si>
  <si>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</si>
  <si>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</si>
  <si>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</si>
  <si>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</si>
  <si>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</si>
  <si>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</si>
  <si>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</si>
  <si>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</si>
  <si>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</si>
  <si>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</si>
  <si>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</si>
  <si>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</si>
  <si>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</si>
  <si>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</si>
  <si>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</si>
  <si>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</si>
  <si>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</si>
  <si>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</si>
  <si>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</si>
  <si>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</si>
  <si>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</si>
  <si>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</si>
  <si>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</si>
  <si>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</si>
  <si>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</si>
  <si>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</si>
  <si>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</si>
  <si>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</si>
  <si>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</si>
  <si>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</si>
  <si>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</si>
  <si>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</si>
  <si>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</si>
  <si>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</si>
  <si>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</si>
  <si>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</si>
  <si>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</si>
  <si>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</si>
  <si>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</si>
  <si>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</si>
  <si>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</si>
  <si>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</si>
  <si>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</si>
  <si>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</si>
  <si>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</si>
  <si>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</si>
  <si>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</si>
  <si>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</si>
  <si>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</si>
  <si>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</si>
  <si>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</si>
  <si>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</si>
  <si>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</si>
  <si>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</si>
  <si>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</si>
  <si>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</si>
  <si>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</si>
  <si>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</si>
  <si>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</si>
  <si>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</si>
  <si>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</si>
  <si>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</si>
  <si>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</si>
  <si>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</si>
  <si>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</si>
  <si>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</si>
  <si>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</si>
  <si>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</si>
  <si>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</si>
  <si>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</si>
  <si>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</si>
  <si>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</si>
  <si>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</si>
  <si>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</si>
  <si>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</si>
  <si>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</si>
  <si>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</si>
  <si>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</si>
  <si>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</si>
  <si>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</si>
  <si>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</si>
  <si>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</si>
  <si>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</si>
  <si>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</si>
  <si>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</si>
  <si>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</si>
  <si>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</si>
  <si>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</si>
  <si>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</si>
  <si>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</si>
  <si>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</si>
  <si>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</si>
  <si>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</si>
  <si>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</si>
  <si>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</si>
  <si>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</si>
  <si>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</si>
  <si>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</si>
  <si>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</si>
  <si>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</si>
  <si>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</si>
  <si>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</si>
  <si>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</si>
  <si>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</si>
  <si>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</si>
  <si>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</si>
  <si>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</si>
  <si>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</si>
  <si>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</si>
  <si>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</si>
  <si>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</si>
  <si>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</si>
  <si>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</si>
  <si>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</si>
  <si>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</si>
  <si>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</si>
  <si>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</si>
  <si>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</si>
  <si>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</si>
  <si>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</si>
  <si>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</si>
  <si>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</si>
  <si>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</si>
  <si>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</si>
  <si>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</si>
  <si>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</si>
  <si>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</si>
  <si>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</si>
  <si>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</si>
  <si>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</si>
  <si>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</si>
  <si>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</si>
  <si>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</si>
  <si>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</si>
  <si>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</si>
  <si>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</si>
  <si>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</si>
  <si>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</si>
  <si>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</si>
  <si>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</si>
  <si>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</si>
  <si>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</si>
  <si>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</si>
  <si>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</si>
  <si>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</si>
  <si>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</si>
  <si>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</si>
  <si>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</si>
  <si>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</si>
  <si>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</si>
  <si>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</si>
  <si>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</si>
  <si>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</si>
  <si>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</si>
  <si>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</si>
  <si>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</si>
  <si>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</si>
  <si>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</si>
  <si>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</si>
  <si>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</si>
  <si>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</si>
  <si>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</si>
  <si>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</si>
  <si>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</si>
  <si>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</si>
  <si>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</si>
  <si>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</si>
  <si>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</si>
  <si>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</si>
  <si>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</si>
  <si>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</si>
  <si>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</si>
  <si>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</si>
  <si>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</si>
  <si>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</si>
  <si>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</si>
  <si>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</si>
  <si>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</si>
  <si>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</si>
  <si>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</si>
  <si>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</si>
  <si>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</si>
  <si>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</si>
  <si>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</si>
  <si>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</si>
  <si>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</si>
  <si>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</si>
  <si>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</si>
  <si>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</si>
  <si>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</si>
  <si>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</si>
  <si>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</si>
  <si>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</si>
  <si>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</si>
  <si>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</si>
  <si>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</si>
  <si>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</si>
  <si>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</si>
  <si>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</si>
  <si>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</si>
  <si>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</si>
  <si>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</si>
  <si>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</si>
  <si>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</si>
  <si>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</si>
  <si>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</si>
  <si>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</si>
  <si>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</si>
  <si>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</si>
  <si>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</si>
  <si>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</si>
  <si>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</si>
  <si>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</si>
  <si>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</si>
  <si>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</si>
  <si>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</si>
  <si>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</si>
  <si>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</si>
  <si>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</si>
  <si>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</si>
  <si>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</si>
  <si>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</si>
  <si>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</si>
  <si>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</si>
  <si>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</si>
  <si>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</si>
  <si>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</si>
  <si>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</si>
  <si>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</si>
  <si>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</si>
  <si>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</si>
  <si>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</si>
  <si>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</si>
  <si>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</si>
  <si>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</si>
  <si>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</si>
  <si>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</si>
  <si>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</si>
  <si>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</si>
  <si>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</si>
  <si>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</si>
  <si>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</si>
  <si>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</si>
  <si>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</si>
  <si>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</si>
  <si>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</si>
  <si>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</si>
  <si>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</si>
  <si>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</si>
  <si>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</si>
  <si>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</si>
  <si>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</si>
  <si>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</si>
  <si>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</si>
  <si>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</si>
  <si>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</si>
  <si>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</si>
  <si>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</si>
  <si>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</si>
  <si>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</si>
  <si>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</si>
  <si>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</si>
  <si>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</si>
  <si>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</si>
  <si>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</si>
  <si>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</si>
  <si>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</si>
  <si>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</si>
  <si>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</si>
  <si>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</si>
  <si>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</si>
  <si>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</si>
  <si>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</si>
  <si>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</si>
  <si>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</si>
  <si>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</si>
  <si>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</si>
  <si>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</si>
  <si>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</si>
  <si>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</si>
  <si>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</si>
  <si>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</si>
  <si>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</si>
  <si>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</si>
  <si>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</si>
  <si>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</si>
  <si>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</si>
  <si>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</si>
  <si>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</si>
  <si>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</si>
  <si>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</si>
  <si>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</si>
  <si>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</si>
  <si>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</si>
  <si>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</si>
  <si>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</si>
  <si>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</si>
  <si>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</si>
  <si>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</si>
  <si>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</si>
  <si>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</si>
  <si>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</si>
  <si>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</si>
  <si>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</si>
  <si>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</si>
  <si>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</si>
  <si>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</si>
  <si>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</si>
  <si>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</si>
  <si>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</si>
  <si>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</si>
  <si>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</si>
  <si>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</si>
  <si>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</si>
  <si>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</si>
  <si>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</si>
  <si>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</si>
  <si>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</si>
  <si>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</si>
  <si>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</si>
  <si>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</si>
  <si>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</si>
  <si>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</si>
  <si>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</si>
  <si>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</si>
  <si>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</si>
  <si>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</si>
  <si>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</si>
  <si>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</si>
  <si>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</si>
  <si>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</si>
  <si>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</si>
  <si>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</si>
  <si>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</si>
  <si>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</si>
  <si>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</si>
  <si>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</si>
  <si>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</si>
  <si>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</si>
  <si>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</si>
  <si>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</si>
  <si>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</si>
  <si>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</si>
  <si>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</si>
  <si>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</si>
  <si>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</si>
  <si>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</si>
  <si>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</si>
  <si>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</si>
  <si>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</si>
  <si>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</si>
  <si>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</si>
  <si>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</si>
  <si>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</si>
  <si>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</si>
  <si>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</si>
  <si>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</si>
  <si>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</si>
  <si>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</si>
  <si>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</si>
  <si>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</si>
  <si>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</si>
  <si>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</si>
  <si>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</si>
  <si>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</si>
  <si>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</si>
  <si>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</si>
  <si>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</si>
  <si>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</si>
  <si>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</si>
  <si>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</si>
  <si>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</si>
  <si>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</si>
  <si>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</si>
  <si>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</si>
  <si>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</si>
  <si>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</si>
  <si>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</si>
  <si>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</si>
  <si>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</si>
  <si>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</si>
  <si>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</si>
  <si>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</si>
  <si>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</si>
  <si>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</si>
  <si>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</si>
  <si>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</si>
  <si>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</si>
  <si>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</si>
  <si>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</si>
  <si>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</si>
  <si>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</si>
  <si>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</si>
  <si>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</si>
  <si>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</si>
  <si>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</si>
  <si>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</si>
  <si>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</si>
  <si>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</si>
  <si>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</si>
  <si>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</si>
  <si>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</si>
  <si>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</si>
  <si>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</si>
  <si>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</si>
  <si>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</si>
  <si>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</si>
  <si>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</si>
  <si>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</si>
  <si>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</si>
  <si>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</si>
  <si>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</si>
  <si>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</si>
  <si>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</si>
  <si>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</si>
  <si>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</si>
  <si>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</si>
  <si>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</si>
  <si>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</si>
  <si>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</si>
  <si>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</si>
  <si>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</si>
  <si>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</si>
  <si>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</si>
  <si>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</si>
  <si>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</si>
  <si>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</si>
  <si>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</si>
  <si>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</si>
  <si>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</si>
  <si>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</si>
  <si>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</si>
  <si>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</si>
  <si>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</si>
  <si>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</si>
  <si>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</si>
  <si>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</si>
  <si>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</si>
  <si>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</si>
  <si>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</si>
  <si>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</si>
  <si>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</si>
  <si>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</si>
  <si>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</si>
  <si>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</si>
  <si>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</si>
  <si>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</si>
  <si>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</si>
  <si>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</si>
  <si>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</si>
  <si>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</si>
  <si>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</si>
  <si>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</si>
  <si>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</si>
  <si>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</si>
  <si>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</si>
  <si>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</si>
  <si>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</si>
  <si>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</si>
  <si>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</si>
  <si>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</si>
  <si>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</si>
  <si>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</si>
  <si>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</si>
  <si>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</si>
  <si>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</si>
  <si>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</si>
  <si>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</si>
  <si>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</si>
  <si>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</si>
  <si>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</si>
  <si>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</si>
  <si>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</si>
  <si>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</si>
  <si>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</si>
  <si>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</si>
  <si>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</si>
  <si>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</si>
  <si>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</si>
  <si>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</si>
  <si>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</si>
  <si>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</si>
  <si>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</si>
  <si>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</si>
  <si>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</si>
  <si>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</si>
  <si>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</si>
  <si>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</si>
  <si>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</si>
  <si>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</si>
  <si>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</si>
  <si>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</si>
  <si>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</si>
  <si>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</si>
  <si>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</si>
  <si>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</si>
  <si>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</si>
  <si>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</si>
  <si>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</si>
  <si>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</si>
  <si>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</si>
  <si>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</si>
  <si>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</si>
  <si>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</si>
  <si>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</si>
  <si>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</si>
  <si>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</si>
  <si>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</si>
  <si>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</si>
  <si>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</si>
  <si>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</si>
  <si>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</si>
  <si>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</si>
  <si>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</si>
  <si>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</si>
  <si>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</si>
  <si>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</si>
  <si>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</si>
  <si>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</si>
  <si>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</si>
  <si>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</si>
  <si>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</si>
  <si>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</si>
  <si>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</si>
  <si>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</si>
  <si>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</si>
  <si>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</si>
  <si>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</si>
  <si>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</si>
  <si>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</si>
  <si>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</si>
  <si>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</si>
  <si>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</si>
  <si>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</si>
  <si>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</si>
  <si>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</si>
  <si>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</si>
  <si>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</si>
  <si>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</si>
  <si>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</si>
  <si>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</si>
  <si>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</si>
  <si>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</si>
  <si>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</si>
  <si>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</si>
  <si>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</si>
  <si>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</si>
  <si>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</si>
  <si>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</si>
  <si>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</si>
  <si>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</si>
  <si>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</si>
  <si>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</si>
  <si>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</si>
  <si>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</si>
  <si>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</si>
  <si>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</si>
  <si>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</si>
  <si>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</si>
  <si>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</si>
  <si>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</si>
  <si>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</si>
  <si>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</si>
  <si>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</si>
  <si>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</si>
  <si>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</si>
  <si>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</si>
  <si>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</si>
  <si>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</si>
  <si>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</si>
  <si>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</si>
  <si>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</si>
  <si>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</si>
  <si>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</si>
  <si>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</si>
  <si>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</si>
  <si>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</si>
  <si>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</si>
  <si>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</si>
  <si>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</si>
  <si>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</si>
  <si>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</si>
  <si>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</si>
  <si>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</si>
  <si>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</si>
  <si>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</si>
  <si>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</si>
  <si>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</si>
  <si>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</si>
  <si>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</si>
  <si>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</si>
  <si>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</si>
  <si>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</si>
  <si>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</si>
  <si>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</si>
  <si>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</si>
  <si>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</si>
  <si>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</si>
  <si>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</si>
  <si>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</si>
  <si>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</si>
  <si>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</si>
  <si>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</si>
  <si>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</si>
  <si>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</si>
  <si>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</si>
  <si>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</si>
  <si>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</si>
  <si>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</si>
  <si>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</si>
  <si>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</si>
  <si>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</si>
  <si>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</si>
  <si>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</si>
  <si>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</si>
  <si>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</si>
  <si>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</si>
  <si>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</si>
  <si>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</si>
  <si>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</si>
  <si>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</si>
  <si>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</si>
  <si>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</si>
  <si>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</si>
  <si>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</si>
  <si>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</si>
  <si>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</si>
  <si>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</si>
  <si>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</si>
  <si>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</si>
  <si>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</si>
  <si>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</si>
  <si>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</si>
  <si>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</si>
  <si>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</si>
  <si>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</si>
  <si>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</si>
  <si>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</si>
  <si>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</si>
  <si>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</si>
  <si>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</si>
  <si>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</si>
  <si>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</si>
  <si>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</si>
  <si>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</si>
  <si>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</si>
  <si>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</si>
  <si>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</si>
  <si>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</si>
  <si>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</si>
  <si>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</si>
  <si>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</si>
  <si>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</si>
  <si>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</si>
  <si>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</si>
  <si>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</si>
  <si>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</si>
  <si>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</si>
  <si>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</si>
  <si>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</si>
  <si>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</si>
  <si>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</si>
  <si>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</si>
  <si>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</si>
  <si>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</si>
  <si>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</si>
  <si>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</si>
  <si>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</si>
  <si>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</si>
  <si>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</si>
  <si>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</si>
  <si>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</si>
  <si>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</si>
  <si>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</si>
  <si>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</si>
  <si>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</si>
  <si>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</si>
  <si>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</si>
  <si>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</si>
  <si>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</si>
  <si>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</si>
  <si>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</si>
  <si>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</si>
  <si>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</si>
  <si>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</si>
  <si>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</si>
  <si>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</si>
  <si>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</si>
  <si>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</si>
  <si>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</si>
  <si>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</si>
  <si>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</si>
  <si>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</si>
  <si>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</si>
  <si>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</si>
  <si>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</si>
  <si>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</si>
  <si>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</si>
  <si>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</si>
  <si>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</si>
  <si>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</si>
  <si>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</si>
  <si>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</si>
  <si>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</si>
  <si>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</si>
  <si>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</si>
  <si>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</si>
  <si>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</si>
  <si>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</si>
  <si>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</si>
  <si>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</si>
  <si>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</si>
  <si>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</si>
  <si>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</si>
  <si>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</si>
  <si>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</si>
  <si>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</si>
  <si>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</si>
  <si>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</si>
  <si>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</si>
  <si>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</si>
  <si>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</si>
  <si>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</si>
  <si>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</si>
  <si>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</si>
  <si>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</si>
  <si>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</si>
  <si>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</si>
  <si>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</si>
  <si>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</si>
  <si>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</si>
  <si>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</si>
  <si>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</si>
  <si>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</si>
  <si>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</si>
  <si>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</si>
  <si>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</si>
  <si>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</si>
  <si>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</si>
  <si>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</si>
  <si>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</si>
  <si>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</si>
  <si>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</si>
  <si>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</si>
  <si>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</si>
  <si>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</si>
  <si>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</si>
  <si>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</si>
  <si>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</si>
  <si>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</si>
  <si>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</si>
  <si>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</si>
  <si>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</si>
  <si>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</si>
  <si>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</si>
  <si>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</si>
  <si>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</si>
  <si>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</si>
  <si>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</si>
  <si>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</si>
  <si>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</si>
  <si>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</si>
  <si>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</si>
  <si>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</si>
  <si>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</si>
  <si>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</si>
  <si>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</si>
  <si>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</si>
  <si>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</si>
  <si>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</si>
  <si>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</si>
  <si>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</si>
  <si>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</si>
  <si>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</si>
  <si>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</si>
  <si>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</si>
  <si>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</si>
  <si>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</si>
  <si>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</si>
  <si>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</si>
  <si>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</si>
  <si>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</si>
  <si>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</si>
  <si>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</si>
  <si>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</si>
  <si>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</si>
  <si>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</si>
  <si>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</si>
  <si>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</si>
  <si>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</si>
  <si>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</si>
  <si>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</si>
  <si>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</si>
  <si>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</si>
  <si>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</si>
  <si>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</si>
  <si>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</si>
  <si>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</si>
  <si>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</si>
  <si>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</si>
  <si>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</si>
  <si>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</si>
  <si>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</si>
  <si>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</si>
  <si>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</si>
  <si>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</si>
  <si>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</si>
  <si>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</si>
  <si>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</si>
  <si>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</si>
  <si>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</si>
  <si>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</si>
  <si>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</si>
  <si>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</si>
  <si>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</si>
  <si>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</si>
  <si>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</si>
  <si>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</si>
  <si>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</si>
  <si>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</si>
  <si>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</si>
  <si>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</si>
  <si>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</si>
  <si>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</si>
  <si>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</si>
  <si>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</si>
  <si>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</si>
  <si>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</si>
  <si>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</si>
  <si>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</si>
  <si>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</si>
  <si>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</si>
  <si>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</si>
  <si>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</si>
  <si>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</si>
  <si>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</si>
  <si>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</si>
  <si>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</si>
  <si>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</si>
  <si>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</si>
  <si>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</si>
  <si>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</si>
  <si>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</si>
  <si>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</si>
  <si>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</si>
  <si>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</si>
  <si>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</si>
  <si>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</si>
  <si>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</si>
  <si>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</si>
  <si>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</si>
  <si>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</si>
  <si>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</si>
  <si>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</si>
  <si>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</si>
  <si>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</si>
  <si>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</si>
  <si>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</si>
  <si>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</si>
  <si>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</si>
  <si>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</si>
  <si>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</si>
  <si>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</si>
  <si>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</si>
  <si>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</si>
  <si>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</si>
  <si>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</si>
  <si>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</si>
  <si>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</si>
  <si>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</si>
  <si>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</si>
  <si>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</si>
  <si>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</si>
  <si>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</si>
  <si>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</si>
  <si>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</si>
  <si>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</si>
  <si>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</si>
  <si>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</si>
  <si>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</si>
  <si>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</si>
  <si>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</si>
  <si>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</si>
  <si>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</si>
  <si>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</si>
  <si>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</si>
  <si>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</si>
  <si>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</si>
  <si>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</si>
  <si>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</si>
  <si>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</si>
  <si>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</si>
  <si>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</si>
  <si>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</si>
  <si>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</si>
  <si>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</si>
  <si>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</si>
  <si>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</si>
  <si>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</si>
  <si>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</si>
  <si>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</si>
  <si>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</si>
  <si>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</si>
  <si>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</si>
  <si>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</si>
  <si>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</si>
  <si>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</si>
  <si>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</si>
  <si>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</si>
  <si>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</si>
  <si>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</si>
  <si>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</si>
  <si>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</si>
  <si>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</si>
  <si>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</si>
  <si>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</si>
  <si>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</si>
  <si>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</si>
  <si>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</si>
  <si>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</si>
  <si>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</si>
  <si>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</si>
  <si>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</si>
  <si>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</si>
  <si>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</si>
  <si>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</si>
  <si>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</si>
  <si>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</si>
  <si>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</si>
  <si>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</si>
  <si>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</si>
  <si>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</si>
  <si>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</si>
  <si>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</si>
  <si>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</si>
  <si>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</si>
  <si>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</si>
  <si>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</si>
  <si>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</si>
  <si>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</si>
  <si>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</si>
  <si>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</si>
  <si>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</si>
  <si>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</si>
  <si>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</si>
  <si>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</si>
  <si>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</si>
  <si>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</si>
  <si>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</si>
  <si>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</si>
  <si>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</si>
  <si>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</si>
  <si>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</si>
  <si>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</si>
  <si>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</si>
  <si>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</si>
  <si>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</si>
  <si>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</si>
  <si>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</si>
  <si>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</si>
  <si>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</si>
  <si>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</si>
  <si>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</si>
  <si>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</si>
  <si>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</si>
  <si>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</si>
  <si>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</si>
  <si>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</si>
  <si>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</si>
  <si>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</si>
  <si>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</si>
  <si>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</si>
  <si>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</si>
  <si>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</si>
  <si>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</si>
  <si>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</si>
  <si>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</si>
  <si>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</si>
  <si>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</si>
  <si>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</si>
  <si>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</si>
  <si>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</si>
  <si>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</si>
  <si>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</si>
  <si>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</si>
  <si>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</si>
  <si>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</si>
  <si>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</si>
  <si>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</si>
  <si>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</si>
  <si>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</si>
  <si>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</si>
  <si>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</si>
  <si>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</si>
  <si>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</si>
  <si>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</si>
  <si>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</si>
  <si>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</si>
  <si>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</si>
  <si>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</si>
  <si>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</si>
  <si>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</si>
  <si>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</si>
  <si>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</si>
  <si>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</si>
  <si>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</si>
  <si>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</si>
  <si>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</si>
  <si>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</si>
  <si>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</si>
  <si>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</si>
  <si>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</si>
  <si>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</si>
  <si>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</si>
  <si>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</si>
  <si>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</si>
  <si>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</si>
  <si>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</si>
  <si>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</si>
  <si>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</si>
  <si>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</si>
  <si>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</si>
  <si>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</si>
  <si>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</si>
  <si>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</si>
  <si>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</si>
  <si>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</si>
  <si>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</si>
  <si>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</si>
  <si>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</si>
  <si>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</si>
  <si>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</si>
  <si>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</si>
  <si>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</si>
  <si>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</si>
  <si>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</si>
  <si>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</si>
  <si>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</si>
  <si>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</si>
  <si>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</si>
  <si>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</si>
  <si>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</si>
  <si>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</si>
  <si>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</si>
  <si>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</si>
  <si>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</si>
  <si>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</si>
  <si>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</si>
  <si>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</si>
  <si>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</si>
  <si>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</si>
  <si>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</si>
  <si>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</si>
  <si>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</si>
  <si>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</si>
  <si>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</si>
  <si>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</si>
  <si>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</si>
  <si>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</si>
  <si>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</si>
  <si>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</si>
  <si>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</si>
  <si>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</si>
  <si>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</si>
  <si>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</si>
  <si>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</si>
  <si>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</si>
  <si>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</si>
  <si>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</si>
  <si>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</si>
  <si>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</si>
  <si>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</si>
  <si>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</si>
  <si>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</si>
  <si>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</si>
  <si>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</si>
  <si>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</si>
  <si>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</si>
  <si>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</si>
  <si>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</si>
  <si>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</si>
  <si>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</si>
  <si>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</si>
  <si>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</si>
  <si>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</si>
  <si>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</si>
  <si>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</si>
  <si>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</si>
  <si>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</si>
  <si>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</si>
  <si>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</si>
  <si>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</si>
  <si>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</si>
  <si>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</si>
  <si>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</si>
  <si>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</si>
  <si>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</si>
  <si>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</si>
  <si>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</si>
  <si>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</si>
  <si>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</si>
  <si>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</si>
  <si>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</si>
  <si>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</si>
  <si>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</si>
  <si>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</si>
  <si>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</si>
  <si>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</si>
  <si>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</si>
  <si>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</si>
  <si>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</si>
  <si>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</si>
  <si>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</si>
  <si>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</si>
  <si>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</si>
  <si>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</si>
  <si>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</si>
  <si>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</si>
  <si>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</si>
  <si>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</si>
  <si>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</si>
  <si>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</si>
  <si>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</si>
  <si>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</si>
  <si>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</si>
  <si>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</si>
  <si>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</si>
  <si>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</si>
  <si>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</si>
  <si>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</si>
  <si>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</si>
  <si>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</si>
  <si>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</si>
  <si>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</si>
  <si>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</si>
  <si>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</si>
  <si>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</si>
  <si>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</si>
  <si>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</si>
  <si>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</si>
  <si>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</si>
  <si>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</si>
  <si>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</si>
  <si>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</si>
  <si>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</si>
  <si>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</si>
  <si>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</si>
  <si>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</si>
  <si>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</si>
  <si>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</si>
  <si>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</si>
  <si>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</si>
  <si>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</si>
  <si>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</si>
  <si>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</si>
  <si>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</si>
  <si>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</si>
  <si>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</si>
  <si>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</si>
  <si>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</si>
  <si>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</si>
  <si>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</si>
  <si>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</si>
  <si>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</si>
  <si>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</si>
  <si>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</si>
  <si>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</si>
  <si>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</si>
  <si>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</si>
  <si>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</si>
  <si>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</si>
  <si>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</si>
  <si>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</si>
  <si>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</si>
  <si>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</si>
  <si>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</si>
  <si>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</si>
  <si>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</si>
  <si>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</si>
  <si>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</si>
  <si>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</si>
  <si>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</si>
  <si>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</si>
  <si>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</si>
  <si>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</si>
  <si>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</si>
  <si>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</si>
  <si>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</si>
  <si>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</si>
  <si>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</si>
  <si>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</si>
  <si>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</si>
  <si>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</si>
  <si>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</si>
  <si>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</si>
  <si>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</si>
  <si>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</si>
  <si>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</si>
  <si>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</si>
  <si>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</si>
  <si>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</si>
  <si>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</si>
  <si>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</si>
  <si>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</si>
  <si>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</si>
  <si>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</si>
  <si>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</si>
  <si>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</si>
  <si>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</si>
  <si>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</si>
  <si>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</si>
  <si>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</si>
  <si>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</si>
  <si>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</si>
  <si>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</si>
  <si>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</si>
  <si>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</si>
  <si>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</si>
  <si>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</si>
  <si>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</si>
  <si>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</si>
  <si>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</si>
  <si>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</si>
  <si>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</si>
  <si>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</si>
  <si>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</si>
  <si>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</si>
  <si>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</si>
  <si>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</si>
  <si>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</si>
  <si>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</si>
  <si>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</si>
  <si>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</si>
  <si>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</si>
  <si>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</si>
  <si>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</si>
  <si>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</si>
  <si>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</si>
  <si>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</si>
  <si>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</si>
  <si>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</si>
  <si>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</si>
  <si>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</si>
  <si>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</si>
  <si>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</si>
  <si>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</si>
  <si>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</si>
  <si>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</si>
  <si>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</si>
  <si>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</si>
  <si>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</si>
  <si>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</si>
  <si>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</si>
  <si>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</si>
  <si>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</si>
  <si>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</si>
  <si>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</si>
  <si>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</si>
  <si>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</si>
  <si>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</si>
  <si>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</si>
  <si>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</si>
  <si>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</si>
  <si>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</si>
  <si>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</si>
  <si>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</si>
  <si>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</si>
  <si>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</si>
  <si>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</si>
  <si>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</si>
  <si>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</si>
  <si>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</si>
  <si>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</si>
  <si>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</si>
  <si>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</si>
  <si>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</si>
  <si>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</si>
  <si>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</si>
  <si>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</si>
  <si>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</si>
  <si>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</si>
  <si>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</si>
  <si>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</si>
  <si>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</si>
  <si>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</si>
  <si>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</si>
  <si>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</si>
  <si>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</si>
  <si>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</si>
  <si>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</si>
  <si>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</si>
  <si>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</si>
  <si>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</si>
  <si>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</si>
  <si>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</si>
  <si>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</si>
  <si>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</si>
  <si>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</si>
  <si>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</si>
  <si>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</si>
  <si>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</si>
  <si>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</si>
  <si>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</si>
  <si>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</si>
  <si>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</si>
  <si>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</si>
  <si>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</si>
  <si>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</si>
  <si>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</si>
  <si>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</si>
  <si>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</si>
  <si>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</si>
  <si>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</si>
  <si>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</si>
  <si>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</si>
  <si>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</si>
  <si>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</si>
  <si>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</si>
  <si>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</si>
  <si>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</si>
  <si>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</si>
  <si>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</si>
  <si>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</si>
  <si>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</si>
  <si>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</si>
  <si>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</si>
  <si>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</si>
  <si>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</si>
  <si>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</si>
  <si>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</si>
  <si>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</si>
  <si>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</si>
  <si>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</si>
  <si>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</si>
  <si>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</si>
  <si>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</si>
  <si>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</si>
  <si>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</si>
  <si>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</si>
  <si>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</si>
  <si>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</si>
  <si>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</si>
  <si>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</si>
  <si>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</si>
  <si>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</si>
  <si>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</si>
  <si>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</si>
  <si>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</si>
  <si>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</si>
  <si>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</si>
  <si>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</si>
  <si>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</si>
  <si>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</si>
  <si>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</si>
  <si>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</si>
  <si>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</si>
  <si>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</si>
  <si>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</si>
  <si>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</si>
  <si>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</si>
  <si>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</si>
  <si>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</si>
  <si>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</si>
  <si>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</si>
  <si>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</si>
  <si>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</si>
  <si>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</si>
  <si>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</si>
  <si>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</si>
  <si>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</si>
  <si>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</si>
  <si>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</si>
  <si>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</si>
  <si>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</si>
  <si>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</si>
  <si>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</si>
  <si>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</si>
  <si>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</si>
  <si>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</si>
  <si>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</si>
  <si>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</si>
  <si>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</si>
  <si>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</si>
  <si>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</si>
  <si>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</si>
  <si>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</si>
  <si>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</si>
  <si>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</si>
  <si>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</si>
  <si>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</si>
  <si>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</si>
  <si>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</si>
  <si>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</si>
  <si>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</si>
  <si>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</si>
  <si>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</si>
  <si>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</si>
  <si>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</si>
  <si>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</si>
  <si>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</si>
  <si>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</si>
  <si>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</si>
  <si>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</si>
  <si>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</si>
  <si>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</si>
  <si>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</si>
  <si>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</si>
  <si>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</si>
  <si>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</si>
  <si>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</si>
  <si>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</si>
  <si>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</si>
  <si>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</si>
  <si>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</si>
  <si>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</si>
  <si>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</si>
  <si>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</si>
  <si>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</si>
  <si>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</si>
  <si>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</si>
  <si>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</si>
  <si>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</si>
  <si>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</si>
  <si>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</si>
  <si>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</si>
  <si>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</si>
  <si>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</si>
  <si>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</si>
  <si>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</si>
  <si>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</si>
  <si>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</si>
  <si>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</si>
  <si>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</si>
  <si>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</si>
  <si>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</si>
  <si>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</si>
  <si>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</si>
  <si>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</si>
  <si>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</si>
  <si>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</si>
  <si>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</si>
  <si>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</si>
  <si>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</si>
  <si>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</si>
  <si>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</si>
  <si>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</si>
  <si>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</si>
  <si>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</si>
  <si>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</si>
  <si>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</si>
  <si>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</si>
  <si>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</si>
  <si>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</si>
  <si>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</si>
  <si>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</si>
  <si>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</si>
  <si>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</si>
  <si>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</si>
  <si>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</si>
  <si>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</si>
  <si>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</si>
  <si>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</si>
  <si>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</si>
  <si>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</si>
  <si>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</si>
  <si>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</si>
  <si>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</si>
  <si>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</si>
  <si>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</si>
  <si>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</si>
  <si>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</si>
  <si>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</si>
  <si>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</si>
  <si>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</si>
  <si>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</si>
  <si>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</si>
  <si>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</si>
  <si>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</si>
  <si>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</si>
  <si>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</si>
  <si>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</si>
  <si>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</si>
  <si>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</si>
  <si>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</si>
  <si>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</si>
  <si>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</si>
  <si>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</si>
  <si>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</si>
  <si>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</si>
  <si>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</si>
  <si>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</si>
  <si>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</si>
  <si>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</si>
  <si>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</si>
  <si>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</si>
  <si>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</si>
  <si>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</si>
  <si>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</si>
  <si>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</si>
  <si>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</si>
  <si>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</si>
  <si>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</si>
  <si>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</si>
  <si>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</si>
  <si>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</si>
  <si>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</si>
  <si>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</si>
  <si>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</si>
  <si>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</si>
  <si>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</si>
  <si>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</si>
  <si>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</si>
  <si>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</si>
  <si>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</si>
  <si>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</si>
  <si>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</si>
  <si>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</si>
  <si>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</si>
  <si>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</si>
  <si>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</si>
  <si>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</si>
  <si>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</si>
  <si>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</si>
  <si>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</si>
  <si>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</si>
  <si>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</si>
  <si>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</si>
  <si>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</si>
  <si>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</si>
  <si>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</si>
  <si>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</si>
  <si>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</si>
  <si>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</si>
  <si>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</si>
  <si>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</si>
  <si>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</si>
  <si>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</si>
  <si>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</si>
  <si>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</si>
  <si>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</si>
  <si>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</si>
  <si>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</si>
  <si>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</si>
  <si>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</si>
  <si>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</si>
  <si>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</si>
  <si>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</si>
  <si>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</si>
  <si>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</si>
  <si>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</si>
  <si>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</si>
  <si>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</si>
  <si>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</si>
  <si>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</si>
  <si>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</si>
  <si>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</si>
  <si>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</si>
  <si>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</si>
  <si>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</si>
  <si>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</si>
  <si>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</si>
  <si>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</si>
  <si>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</si>
  <si>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</si>
  <si>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</si>
  <si>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</si>
  <si>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</si>
  <si>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</si>
  <si>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</si>
  <si>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</si>
  <si>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</si>
  <si>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</si>
  <si>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</si>
  <si>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</si>
  <si>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</si>
  <si>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</si>
  <si>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</si>
  <si>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</si>
  <si>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</si>
  <si>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</si>
  <si>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</si>
  <si>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</si>
  <si>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</si>
  <si>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</si>
  <si>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</si>
  <si>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</si>
  <si>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</si>
  <si>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</si>
  <si>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</si>
  <si>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</si>
  <si>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</si>
  <si>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</si>
  <si>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</si>
  <si>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</si>
  <si>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</si>
  <si>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</si>
  <si>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</si>
  <si>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</si>
  <si>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</si>
  <si>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</si>
  <si>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</si>
  <si>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</si>
  <si>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</si>
  <si>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</si>
  <si>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</si>
  <si>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</si>
  <si>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</si>
  <si>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</si>
  <si>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</si>
  <si>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</si>
  <si>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</si>
  <si>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</si>
  <si>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</si>
  <si>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</si>
  <si>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</si>
  <si>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</si>
  <si>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</si>
  <si>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</si>
  <si>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</si>
  <si>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</si>
  <si>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</si>
  <si>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</si>
  <si>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</si>
  <si>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</si>
  <si>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</si>
  <si>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</si>
  <si>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</si>
  <si>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</si>
  <si>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</si>
  <si>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</si>
  <si>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</si>
  <si>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</si>
  <si>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</si>
  <si>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</si>
  <si>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</si>
  <si>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</si>
  <si>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</si>
  <si>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</si>
  <si>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</si>
  <si>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</si>
  <si>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</si>
  <si>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</si>
  <si>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</si>
  <si>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</si>
  <si>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</si>
  <si>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</si>
  <si>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</si>
  <si>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</si>
  <si>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</si>
  <si>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</si>
  <si>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</si>
  <si>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</si>
  <si>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</si>
  <si>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</si>
  <si>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</si>
  <si>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</si>
  <si>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</si>
  <si>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</si>
  <si>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</si>
  <si>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</si>
  <si>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</si>
  <si>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</si>
  <si>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</si>
  <si>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</si>
  <si>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</si>
  <si>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</si>
  <si>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</si>
  <si>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</si>
  <si>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</si>
  <si>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</si>
  <si>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</si>
  <si>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</si>
  <si>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</si>
  <si>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</si>
  <si>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</si>
  <si>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</si>
  <si>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</si>
  <si>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</si>
  <si>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</si>
  <si>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</si>
  <si>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</si>
  <si>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</si>
  <si>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</si>
  <si>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</si>
  <si>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</si>
  <si>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</si>
  <si>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</si>
  <si>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</si>
  <si>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</si>
  <si>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</si>
  <si>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</si>
  <si>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</si>
  <si>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</si>
  <si>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</si>
  <si>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</si>
  <si>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</si>
  <si>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</si>
  <si>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</si>
  <si>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</si>
  <si>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</si>
  <si>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</si>
  <si>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</si>
  <si>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</si>
  <si>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</si>
  <si>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</si>
  <si>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</si>
  <si>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</si>
  <si>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</si>
  <si>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</si>
  <si>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</si>
  <si>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</si>
  <si>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</si>
  <si>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</si>
  <si>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</si>
  <si>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</si>
  <si>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</si>
  <si>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</si>
  <si>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</si>
  <si>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</si>
  <si>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</si>
  <si>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</si>
  <si>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</si>
  <si>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</si>
  <si>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</si>
  <si>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</si>
  <si>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</si>
  <si>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</si>
  <si>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</si>
  <si>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</si>
  <si>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</si>
  <si>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</si>
  <si>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</si>
  <si>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</si>
  <si>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</si>
  <si>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</si>
  <si>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</si>
  <si>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</si>
  <si>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</si>
  <si>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</si>
  <si>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</si>
  <si>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</si>
  <si>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</si>
  <si>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</si>
  <si>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</si>
  <si>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</si>
  <si>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</si>
  <si>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</si>
  <si>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</si>
  <si>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</si>
  <si>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</si>
  <si>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</si>
  <si>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</si>
  <si>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</si>
  <si>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</si>
  <si>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</si>
  <si>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</si>
  <si>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</si>
  <si>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</si>
  <si>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</si>
  <si>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</si>
  <si>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</si>
  <si>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</si>
  <si>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</si>
  <si>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</si>
  <si>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</si>
  <si>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</si>
  <si>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</si>
  <si>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</si>
  <si>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</si>
  <si>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</si>
  <si>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</si>
  <si>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</si>
  <si>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</si>
  <si>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</si>
  <si>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</si>
  <si>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</si>
  <si>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</si>
  <si>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</si>
  <si>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</si>
  <si>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</si>
  <si>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</si>
  <si>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</si>
  <si>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</si>
  <si>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</si>
  <si>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</si>
  <si>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</si>
  <si>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</si>
  <si>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</si>
  <si>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</si>
  <si>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</si>
  <si>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</si>
  <si>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</si>
  <si>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</si>
  <si>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</si>
  <si>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</si>
  <si>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</si>
  <si>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</si>
  <si>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</si>
  <si>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</si>
  <si>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</si>
  <si>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</si>
  <si>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</si>
  <si>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</si>
  <si>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</si>
  <si>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</si>
  <si>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</si>
  <si>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</si>
  <si>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</si>
  <si>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</si>
  <si>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</si>
  <si>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</si>
  <si>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</si>
  <si>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</si>
  <si>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</si>
  <si>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</si>
  <si>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</si>
  <si>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</si>
  <si>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</si>
  <si>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</si>
  <si>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</si>
  <si>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</si>
  <si>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</si>
  <si>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</si>
  <si>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</si>
  <si>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</si>
  <si>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</si>
  <si>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</si>
  <si>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</si>
  <si>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</si>
  <si>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</si>
  <si>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</si>
  <si>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</si>
  <si>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</si>
  <si>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</si>
  <si>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</si>
  <si>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</si>
  <si>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</si>
  <si>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</si>
  <si>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</si>
  <si>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</si>
  <si>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</si>
  <si>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</si>
  <si>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</si>
  <si>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</si>
  <si>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</si>
  <si>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</si>
  <si>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</si>
  <si>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</si>
  <si>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</si>
  <si>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</si>
  <si>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</si>
  <si>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</si>
  <si>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</si>
  <si>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</si>
  <si>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</si>
  <si>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</si>
  <si>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</si>
  <si>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</si>
  <si>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</si>
  <si>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</si>
  <si>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</si>
  <si>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</si>
  <si>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</si>
  <si>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</si>
  <si>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</si>
  <si>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</si>
  <si>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</si>
  <si>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</si>
  <si>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</si>
  <si>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</si>
  <si>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</si>
  <si>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</si>
  <si>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</si>
  <si>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</si>
  <si>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</si>
  <si>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</si>
  <si>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</si>
  <si>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</si>
  <si>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</si>
  <si>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</si>
  <si>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</si>
  <si>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</si>
  <si>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</si>
  <si>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</si>
  <si>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</si>
  <si>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</si>
  <si>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</si>
  <si>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</si>
  <si>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</si>
  <si>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</si>
  <si>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</si>
  <si>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</si>
  <si>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</si>
  <si>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</si>
  <si>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</si>
  <si>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</si>
  <si>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</si>
  <si>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</si>
  <si>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</si>
  <si>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</si>
  <si>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</si>
  <si>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</si>
  <si>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</si>
  <si>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</si>
  <si>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</si>
  <si>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</si>
  <si>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</si>
  <si>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</si>
  <si>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</si>
  <si>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</si>
  <si>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</si>
  <si>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</si>
  <si>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</si>
  <si>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</si>
  <si>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</si>
  <si>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</si>
  <si>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</si>
  <si>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</si>
  <si>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</si>
  <si>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</si>
  <si>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</si>
  <si>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</si>
  <si>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</si>
  <si>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</si>
  <si>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</si>
  <si>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</si>
  <si>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</si>
  <si>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</si>
  <si>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</si>
  <si>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</si>
  <si>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</si>
  <si>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</si>
  <si>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</si>
  <si>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</si>
  <si>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</si>
  <si>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</si>
  <si>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</si>
  <si>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</si>
  <si>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</si>
  <si>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</si>
  <si>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</si>
  <si>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</si>
  <si>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</si>
  <si>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</si>
  <si>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</si>
  <si>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</si>
  <si>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</si>
  <si>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</si>
  <si>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</si>
  <si>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</si>
  <si>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</si>
  <si>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</si>
  <si>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</si>
  <si>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</si>
  <si>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</si>
  <si>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</si>
  <si>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</si>
  <si>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</si>
  <si>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</si>
  <si>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</si>
  <si>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</si>
  <si>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</si>
  <si>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</si>
  <si>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</si>
  <si>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</si>
  <si>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</si>
  <si>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</si>
  <si>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</si>
  <si>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</si>
  <si>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</si>
  <si>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</si>
  <si>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</si>
  <si>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</si>
  <si>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</si>
  <si>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</si>
  <si>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</si>
  <si>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</si>
  <si>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</si>
  <si>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</si>
  <si>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</si>
  <si>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</si>
  <si>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</si>
  <si>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</si>
  <si>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</si>
  <si>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</si>
  <si>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</si>
  <si>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</si>
  <si>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</si>
  <si>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</si>
  <si>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</si>
  <si>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</si>
  <si>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</si>
  <si>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</si>
  <si>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</si>
  <si>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</si>
  <si>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</si>
  <si>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</si>
  <si>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</si>
  <si>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</si>
  <si>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</si>
  <si>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</si>
  <si>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</si>
  <si>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</si>
  <si>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</si>
  <si>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</si>
  <si>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</si>
  <si>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</si>
  <si>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</si>
  <si>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</si>
  <si>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</si>
  <si>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</si>
  <si>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</si>
  <si>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</si>
  <si>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</si>
  <si>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</si>
  <si>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</si>
  <si>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</si>
  <si>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</si>
  <si>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</si>
  <si>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</si>
  <si>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</si>
  <si>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</si>
  <si>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</si>
  <si>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</si>
  <si>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</si>
  <si>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</si>
  <si>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</si>
  <si>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</si>
  <si>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</si>
  <si>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</si>
  <si>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</si>
  <si>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</si>
  <si>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</si>
  <si>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</si>
  <si>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</si>
  <si>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</si>
  <si>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</si>
  <si>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</si>
  <si>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</si>
  <si>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</si>
  <si>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</si>
  <si>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</si>
  <si>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</si>
  <si>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</si>
  <si>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</si>
  <si>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</si>
  <si>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</si>
  <si>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</si>
  <si>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</si>
  <si>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</si>
  <si>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</si>
  <si>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</si>
  <si>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</si>
  <si>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</si>
  <si>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</si>
  <si>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</si>
  <si>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</si>
  <si>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</si>
  <si>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</si>
  <si>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</si>
  <si>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</si>
  <si>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</si>
  <si>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</si>
  <si>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</si>
  <si>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</si>
  <si>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</si>
  <si>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</si>
  <si>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</si>
  <si>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</si>
  <si>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</si>
  <si>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</si>
  <si>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</si>
  <si>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</si>
  <si>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</si>
  <si>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</si>
  <si>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</si>
  <si>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</si>
  <si>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</si>
  <si>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</si>
  <si>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</si>
  <si>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</si>
  <si>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</si>
  <si>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</si>
  <si>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</si>
  <si>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</si>
  <si>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</si>
  <si>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</si>
  <si>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</si>
  <si>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</si>
  <si>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</si>
  <si>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</si>
  <si>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</si>
  <si>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</si>
  <si>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</si>
  <si>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</si>
  <si>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</si>
  <si>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</si>
  <si>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</si>
  <si>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</si>
  <si>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</si>
  <si>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</si>
  <si>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</si>
  <si>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</si>
  <si>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</si>
  <si>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</si>
  <si>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</si>
  <si>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</si>
  <si>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</si>
  <si>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</si>
  <si>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</si>
  <si>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</si>
  <si>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</si>
  <si>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</si>
  <si>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</si>
  <si>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</si>
  <si>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</si>
  <si>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</si>
  <si>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</si>
  <si>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</si>
  <si>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</si>
  <si>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</si>
  <si>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</si>
  <si>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</si>
  <si>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</si>
  <si>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</si>
  <si>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</si>
  <si>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</si>
  <si>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</si>
  <si>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</si>
  <si>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</si>
  <si>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</si>
  <si>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</si>
  <si>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</si>
  <si>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</si>
  <si>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</si>
  <si>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</si>
  <si>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</si>
  <si>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</si>
  <si>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</si>
  <si>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</si>
  <si>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</si>
  <si>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</si>
  <si>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</si>
  <si>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</si>
  <si>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</si>
  <si>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</si>
  <si>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</si>
  <si>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</si>
  <si>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</si>
  <si>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</si>
  <si>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</si>
  <si>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</si>
  <si>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</si>
  <si>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</si>
  <si>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</si>
  <si>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</si>
  <si>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</si>
  <si>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</si>
  <si>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</si>
  <si>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</si>
  <si>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</si>
  <si>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</si>
  <si>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</si>
  <si>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</si>
  <si>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</si>
  <si>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</si>
  <si>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</si>
  <si>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</si>
  <si>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</si>
  <si>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</si>
  <si>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</si>
  <si>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</si>
  <si>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</si>
  <si>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</si>
  <si>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</si>
  <si>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</si>
  <si>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</si>
  <si>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</si>
  <si>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</si>
  <si>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</si>
  <si>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</si>
  <si>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</si>
  <si>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</si>
  <si>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</si>
  <si>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</si>
  <si>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</si>
  <si>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</si>
  <si>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</si>
  <si>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</si>
  <si>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</si>
  <si>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</si>
  <si>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</si>
  <si>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</si>
  <si>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</si>
  <si>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</si>
  <si>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</si>
  <si>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</si>
  <si>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</si>
  <si>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</si>
  <si>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</si>
  <si>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</si>
  <si>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</si>
  <si>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</si>
  <si>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</si>
  <si>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</si>
  <si>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</si>
  <si>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</si>
  <si>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</si>
  <si>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</si>
  <si>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</si>
  <si>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</si>
  <si>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</si>
  <si>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</si>
  <si>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</si>
  <si>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</si>
  <si>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</si>
  <si>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</si>
  <si>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</si>
  <si>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</si>
  <si>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</si>
  <si>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</si>
  <si>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</si>
  <si>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</si>
  <si>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</si>
  <si>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</si>
  <si>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</si>
  <si>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</si>
  <si>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</si>
  <si>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</si>
  <si>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</si>
  <si>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</si>
  <si>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</si>
  <si>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</si>
  <si>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</si>
  <si>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</si>
  <si>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</si>
  <si>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</si>
  <si>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</si>
  <si>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</si>
  <si>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</si>
  <si>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</si>
  <si>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</si>
  <si>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</si>
  <si>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</si>
  <si>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</si>
  <si>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</si>
  <si>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</si>
  <si>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</si>
  <si>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</si>
  <si>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</si>
  <si>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</si>
  <si>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</si>
  <si>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</si>
  <si>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</si>
  <si>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</si>
  <si>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</si>
  <si>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</si>
  <si>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</si>
  <si>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</si>
  <si>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</si>
  <si>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</si>
  <si>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</si>
  <si>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</si>
  <si>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</si>
  <si>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</si>
  <si>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</si>
  <si>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</si>
  <si>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</si>
  <si>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</si>
  <si>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</si>
  <si>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</si>
  <si>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</si>
  <si>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</si>
  <si>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</si>
  <si>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</si>
  <si>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</si>
  <si>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</si>
  <si>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</si>
  <si>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</si>
  <si>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</si>
  <si>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</si>
  <si>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</si>
  <si>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</si>
  <si>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</si>
  <si>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</si>
  <si>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</si>
  <si>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</si>
  <si>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</si>
  <si>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</si>
  <si>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</si>
  <si>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</si>
  <si>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</si>
  <si>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</si>
  <si>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</si>
  <si>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</si>
  <si>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</si>
  <si>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</si>
  <si>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</si>
  <si>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</si>
  <si>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</si>
  <si>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</si>
  <si>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</si>
  <si>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</si>
  <si>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</si>
  <si>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</si>
  <si>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</si>
  <si>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</si>
  <si>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</si>
  <si>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</si>
  <si>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</si>
  <si>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</si>
  <si>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</si>
  <si>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</si>
  <si>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</si>
  <si>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</si>
  <si>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</si>
  <si>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</si>
  <si>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</si>
  <si>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</si>
  <si>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</si>
  <si>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</si>
  <si>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</si>
  <si>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</si>
  <si>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</si>
  <si>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</si>
  <si>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</si>
  <si>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</si>
  <si>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</si>
  <si>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</si>
  <si>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</si>
  <si>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</si>
  <si>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</si>
  <si>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</si>
  <si>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</si>
  <si>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</si>
  <si>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</si>
  <si>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</si>
  <si>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</si>
  <si>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</si>
  <si>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</si>
  <si>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</si>
  <si>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</si>
  <si>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</si>
  <si>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</si>
  <si>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</si>
  <si>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</si>
  <si>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</si>
  <si>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</si>
  <si>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</si>
  <si>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</si>
  <si>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</si>
  <si>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</si>
  <si>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</si>
  <si>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</si>
  <si>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</si>
  <si>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</si>
  <si>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</si>
  <si>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</si>
  <si>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</si>
  <si>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</si>
  <si>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</si>
  <si>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</si>
  <si>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</si>
  <si>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</si>
  <si>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</si>
  <si>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</si>
  <si>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</si>
  <si>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</si>
  <si>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</si>
  <si>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</si>
  <si>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</si>
  <si>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</si>
  <si>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</si>
  <si>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</si>
  <si>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</si>
  <si>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</si>
  <si>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</si>
  <si>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</si>
  <si>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</si>
  <si>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</si>
  <si>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</si>
  <si>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</si>
  <si>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</si>
  <si>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</si>
  <si>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</si>
  <si>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</si>
  <si>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</si>
  <si>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</si>
  <si>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</si>
  <si>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</si>
  <si>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</si>
  <si>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</si>
  <si>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</si>
  <si>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</si>
  <si>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</si>
  <si>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</si>
  <si>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</si>
  <si>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</si>
  <si>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</si>
  <si>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</si>
  <si>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</si>
  <si>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</si>
  <si>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</si>
  <si>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</si>
  <si>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</si>
  <si>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</si>
  <si>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</si>
  <si>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</si>
  <si>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</si>
  <si>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</si>
  <si>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</si>
  <si>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</si>
  <si>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</si>
  <si>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</si>
  <si>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</si>
  <si>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</si>
  <si>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</si>
  <si>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</si>
  <si>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</si>
  <si>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</si>
  <si>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</si>
  <si>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</si>
  <si>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</si>
  <si>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</si>
  <si>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</si>
  <si>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</si>
  <si>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</si>
  <si>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</si>
  <si>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</si>
  <si>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</si>
  <si>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</si>
  <si>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</si>
  <si>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</si>
  <si>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</si>
  <si>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</si>
  <si>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</si>
  <si>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</si>
  <si>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</si>
  <si>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</si>
  <si>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</si>
  <si>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</si>
  <si>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</si>
  <si>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</si>
  <si>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</si>
  <si>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</si>
  <si>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</si>
  <si>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</si>
  <si>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</si>
  <si>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</si>
  <si>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</si>
  <si>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</si>
  <si>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</si>
  <si>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</si>
  <si>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</si>
  <si>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</si>
  <si>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</si>
  <si>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</si>
  <si>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</si>
  <si>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</si>
  <si>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</si>
  <si>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</si>
  <si>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</si>
  <si>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</si>
  <si>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</si>
  <si>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</si>
  <si>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</si>
  <si>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</si>
  <si>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</si>
  <si>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</si>
  <si>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</si>
  <si>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</si>
  <si>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</si>
  <si>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</si>
  <si>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</si>
  <si>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</si>
  <si>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</si>
  <si>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</si>
  <si>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</si>
  <si>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</si>
  <si>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</si>
  <si>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</si>
  <si>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</si>
  <si>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</si>
  <si>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</si>
  <si>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</si>
  <si>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</si>
  <si>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</si>
  <si>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</si>
  <si>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</si>
  <si>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</si>
  <si>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</si>
  <si>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</si>
  <si>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</si>
  <si>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</si>
  <si>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</si>
  <si>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</si>
  <si>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</si>
  <si>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</si>
  <si>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</si>
  <si>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</si>
  <si>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</si>
  <si>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</si>
  <si>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</si>
  <si>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</si>
  <si>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</si>
  <si>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</si>
  <si>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</si>
  <si>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</si>
  <si>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</si>
  <si>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</si>
  <si>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</si>
  <si>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</si>
  <si>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</si>
  <si>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</si>
  <si>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</si>
  <si>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</si>
  <si>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</si>
  <si>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</si>
  <si>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</si>
  <si>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</si>
  <si>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</si>
  <si>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</si>
  <si>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</si>
  <si>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</si>
  <si>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</si>
  <si>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</si>
  <si>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</si>
  <si>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</si>
  <si>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</si>
  <si>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</si>
  <si>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</si>
  <si>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</si>
  <si>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</si>
  <si>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</si>
  <si>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</si>
  <si>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</si>
  <si>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</si>
  <si>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</si>
  <si>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</si>
  <si>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</si>
  <si>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</si>
  <si>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</si>
  <si>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</si>
  <si>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</si>
  <si>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</si>
  <si>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</si>
  <si>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</si>
  <si>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</si>
  <si>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</si>
  <si>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</si>
  <si>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</si>
  <si>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</si>
  <si>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</si>
  <si>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</si>
  <si>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</si>
  <si>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</si>
  <si>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</si>
  <si>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</si>
  <si>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</si>
  <si>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</si>
  <si>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</si>
  <si>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</si>
  <si>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</si>
  <si>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</si>
  <si>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</si>
  <si>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</si>
  <si>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</si>
  <si>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</si>
  <si>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</si>
  <si>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</si>
  <si>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</si>
  <si>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</si>
  <si>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</si>
  <si>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</si>
  <si>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</si>
  <si>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</si>
  <si>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</si>
  <si>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</si>
  <si>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</si>
  <si>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</si>
  <si>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</si>
  <si>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</si>
  <si>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</si>
  <si>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</si>
  <si>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</si>
  <si>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</si>
  <si>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</si>
  <si>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</si>
  <si>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</si>
  <si>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</si>
  <si>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</si>
  <si>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</si>
  <si>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</si>
  <si>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</si>
  <si>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</si>
  <si>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</si>
  <si>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</si>
  <si>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</si>
  <si>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</si>
  <si>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</si>
  <si>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</si>
  <si>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</si>
  <si>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</si>
  <si>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</si>
  <si>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</si>
  <si>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</si>
  <si>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</si>
  <si>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</si>
  <si>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</si>
  <si>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</si>
  <si>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</si>
  <si>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</si>
  <si>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</si>
  <si>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</si>
  <si>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</si>
  <si>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</si>
  <si>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</si>
  <si>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</si>
  <si>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</si>
  <si>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</si>
  <si>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</si>
  <si>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</si>
  <si>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</si>
  <si>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</si>
  <si>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</si>
  <si>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</si>
  <si>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</si>
  <si>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</si>
  <si>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</si>
  <si>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</si>
  <si>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</si>
  <si>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</si>
  <si>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</si>
  <si>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</si>
  <si>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</si>
  <si>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</si>
  <si>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</si>
  <si>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</si>
  <si>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</si>
  <si>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</si>
  <si>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</si>
  <si>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</si>
  <si>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</si>
  <si>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</si>
  <si>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</si>
  <si>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</si>
  <si>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</si>
  <si>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</si>
  <si>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</si>
  <si>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</si>
  <si>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</si>
  <si>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</si>
  <si>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</si>
  <si>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</si>
  <si>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</si>
  <si>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</si>
  <si>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</si>
  <si>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</si>
  <si>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</si>
  <si>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</si>
  <si>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</si>
  <si>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</si>
  <si>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</si>
  <si>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</si>
  <si>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</si>
  <si>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</si>
  <si>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</si>
  <si>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</si>
  <si>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</si>
  <si>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</si>
  <si>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</si>
  <si>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</si>
  <si>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</si>
  <si>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</si>
  <si>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</si>
  <si>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</si>
  <si>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</si>
  <si>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</si>
  <si>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</si>
  <si>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</si>
  <si>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</si>
  <si>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</si>
  <si>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</si>
  <si>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</si>
  <si>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</si>
  <si>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</si>
  <si>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</si>
  <si>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</si>
  <si>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</si>
  <si>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</si>
  <si>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</si>
  <si>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</si>
  <si>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</si>
  <si>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</si>
  <si>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</si>
  <si>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</si>
  <si>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</si>
  <si>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</si>
  <si>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</si>
  <si>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</si>
  <si>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</si>
  <si>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</si>
  <si>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</si>
  <si>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</si>
  <si>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</si>
  <si>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</si>
  <si>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</si>
  <si>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</si>
  <si>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</si>
  <si>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</si>
  <si>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</si>
  <si>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</si>
  <si>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</si>
  <si>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</si>
  <si>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</si>
  <si>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</si>
  <si>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</si>
  <si>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</si>
  <si>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</si>
  <si>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</si>
  <si>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</si>
  <si>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</si>
  <si>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</si>
  <si>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</si>
  <si>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</si>
  <si>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</si>
  <si>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</si>
  <si>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</si>
  <si>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</si>
  <si>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</si>
  <si>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</si>
  <si>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</si>
  <si>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</si>
  <si>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</si>
  <si>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</si>
  <si>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</si>
  <si>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</si>
  <si>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</si>
  <si>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</si>
  <si>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</si>
  <si>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</si>
  <si>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</si>
  <si>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</si>
  <si>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</si>
  <si>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</si>
  <si>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</si>
  <si>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</si>
  <si>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</si>
  <si>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</si>
  <si>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</si>
  <si>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</si>
  <si>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</si>
  <si>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</si>
  <si>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</si>
  <si>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</si>
  <si>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</si>
  <si>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</si>
  <si>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</si>
  <si>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</si>
  <si>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</si>
  <si>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</si>
  <si>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</si>
  <si>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</si>
  <si>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</si>
  <si>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</si>
  <si>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</si>
  <si>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</si>
  <si>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</si>
  <si>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</si>
  <si>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</si>
  <si>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</si>
  <si>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</si>
  <si>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</si>
  <si>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</si>
  <si>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</si>
  <si>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</si>
  <si>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</si>
  <si>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</si>
  <si>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</si>
  <si>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</si>
  <si>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</si>
  <si>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</si>
  <si>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</si>
  <si>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</si>
  <si>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</si>
  <si>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</si>
  <si>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</si>
  <si>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</si>
  <si>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</si>
  <si>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</si>
  <si>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</si>
  <si>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</si>
  <si>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</si>
  <si>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</si>
  <si>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</si>
  <si>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</si>
  <si>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</si>
  <si>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</si>
  <si>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</si>
  <si>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</si>
  <si>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</si>
  <si>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</si>
  <si>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</si>
  <si>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</si>
  <si>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</si>
  <si>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</si>
  <si>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</si>
  <si>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</si>
  <si>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</si>
  <si>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</si>
  <si>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</si>
  <si>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</si>
  <si>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</si>
  <si>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</si>
  <si>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</si>
  <si>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</si>
  <si>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</si>
  <si>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</si>
  <si>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</si>
  <si>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</si>
  <si>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</si>
  <si>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</si>
  <si>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</si>
  <si>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</si>
  <si>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</si>
  <si>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</si>
  <si>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</si>
  <si>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</si>
  <si>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</si>
  <si>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</si>
  <si>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</si>
  <si>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</si>
  <si>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</si>
  <si>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</si>
  <si>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</si>
  <si>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</si>
  <si>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</si>
  <si>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</si>
  <si>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</si>
  <si>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</si>
  <si>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</si>
  <si>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</si>
  <si>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</si>
  <si>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</si>
  <si>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</si>
  <si>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</si>
  <si>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</si>
  <si>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</si>
  <si>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</si>
  <si>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</si>
  <si>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</si>
  <si>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</si>
  <si>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</si>
  <si>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</si>
  <si>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</si>
  <si>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</si>
  <si>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</si>
  <si>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</si>
  <si>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</si>
  <si>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</si>
  <si>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</si>
  <si>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</si>
  <si>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</si>
  <si>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</si>
  <si>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</si>
  <si>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</si>
  <si>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</si>
  <si>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</si>
  <si>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</si>
  <si>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</si>
  <si>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</si>
  <si>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</si>
  <si>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</si>
  <si>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</si>
  <si>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</si>
  <si>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</si>
  <si>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</si>
  <si>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</si>
  <si>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</si>
  <si>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</si>
  <si>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</si>
  <si>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</si>
  <si>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</si>
  <si>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</si>
  <si>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</si>
  <si>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</si>
  <si>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</si>
  <si>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</si>
  <si>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</si>
  <si>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</si>
  <si>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</si>
  <si>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</si>
  <si>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</si>
  <si>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</si>
  <si>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</si>
  <si>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</si>
  <si>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</si>
  <si>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</si>
  <si>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</si>
  <si>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</si>
  <si>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</si>
  <si>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</si>
  <si>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</si>
  <si>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</si>
  <si>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</si>
  <si>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</si>
  <si>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</si>
  <si>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</si>
  <si>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</si>
  <si>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</si>
  <si>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</si>
  <si>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</si>
  <si>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</si>
  <si>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</si>
  <si>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</si>
  <si>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</si>
  <si>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</si>
  <si>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</si>
  <si>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</si>
  <si>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</si>
  <si>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</si>
  <si>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</si>
  <si>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</si>
  <si>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</si>
  <si>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</si>
  <si>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</si>
  <si>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</si>
  <si>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</si>
  <si>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</si>
  <si>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</si>
  <si>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</si>
  <si>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</si>
  <si>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</si>
  <si>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</si>
  <si>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</si>
  <si>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</si>
  <si>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</si>
  <si>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</si>
  <si>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</si>
  <si>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</si>
  <si>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</si>
  <si>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</si>
  <si>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</si>
  <si>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</si>
  <si>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</si>
  <si>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</si>
  <si>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</si>
  <si>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</si>
  <si>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</si>
  <si>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</si>
  <si>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</si>
  <si>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</si>
  <si>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</si>
  <si>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</si>
  <si>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</si>
  <si>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</si>
  <si>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</si>
  <si>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</si>
  <si>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</si>
  <si>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</si>
  <si>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</si>
  <si>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</si>
  <si>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</si>
  <si>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</si>
  <si>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</si>
  <si>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</si>
  <si>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</si>
  <si>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</si>
  <si>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</si>
  <si>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</si>
  <si>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</si>
  <si>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</si>
  <si>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</si>
  <si>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</si>
  <si>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</si>
  <si>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</si>
  <si>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</si>
  <si>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</si>
  <si>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</si>
  <si>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</si>
  <si>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</si>
  <si>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</si>
  <si>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</si>
  <si>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</si>
  <si>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</si>
  <si>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</si>
  <si>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</si>
  <si>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</si>
  <si>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</si>
  <si>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</si>
  <si>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</si>
  <si>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</si>
  <si>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</si>
  <si>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</si>
  <si>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</si>
  <si>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</si>
  <si>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</si>
  <si>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</si>
  <si>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</si>
  <si>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</si>
  <si>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</si>
  <si>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</si>
  <si>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</si>
  <si>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</si>
  <si>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</si>
  <si>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</si>
  <si>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</si>
  <si>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</si>
  <si>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</si>
  <si>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</si>
  <si>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</si>
  <si>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</si>
  <si>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</si>
  <si>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</si>
  <si>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</si>
  <si>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</si>
  <si>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</si>
  <si>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</si>
  <si>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</si>
  <si>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</si>
  <si>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</si>
  <si>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</si>
  <si>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</si>
  <si>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</si>
  <si>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</si>
  <si>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</si>
  <si>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</si>
  <si>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</si>
  <si>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</si>
  <si>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</si>
  <si>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</si>
  <si>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</si>
  <si>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</si>
  <si>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</si>
  <si>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</si>
  <si>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</si>
  <si>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</si>
  <si>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</si>
  <si>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</si>
  <si>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</si>
  <si>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</si>
  <si>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</si>
  <si>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</si>
  <si>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</si>
  <si>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</si>
  <si>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</si>
  <si>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</si>
  <si>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</si>
  <si>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</si>
  <si>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</si>
  <si>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</si>
  <si>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</si>
  <si>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</si>
  <si>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</si>
  <si>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</si>
  <si>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</si>
  <si>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</si>
  <si>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</si>
  <si>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</si>
  <si>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</si>
  <si>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</si>
  <si>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</si>
  <si>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</si>
  <si>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</si>
  <si>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</si>
  <si>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</si>
  <si>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</si>
  <si>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</si>
  <si>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</si>
  <si>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</si>
  <si>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</si>
  <si>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</si>
  <si>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</si>
  <si>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</si>
  <si>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</si>
  <si>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</si>
  <si>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</si>
  <si>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</si>
  <si>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</si>
  <si>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</si>
  <si>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</si>
  <si>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</si>
  <si>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</si>
  <si>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</si>
  <si>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</si>
  <si>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</si>
  <si>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</si>
  <si>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</si>
  <si>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</si>
  <si>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</si>
  <si>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</si>
  <si>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</si>
  <si>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</si>
  <si>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</si>
  <si>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</si>
  <si>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</si>
  <si>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</si>
  <si>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</si>
  <si>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</si>
  <si>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</si>
  <si>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</si>
  <si>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</si>
  <si>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</si>
  <si>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</si>
  <si>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</si>
  <si>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</si>
  <si>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</si>
  <si>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</si>
  <si>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</si>
  <si>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</si>
  <si>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</si>
  <si>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</si>
  <si>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</si>
  <si>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</si>
  <si>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</si>
  <si>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</si>
  <si>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</si>
  <si>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</si>
  <si>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</si>
  <si>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</si>
  <si>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</si>
  <si>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</si>
  <si>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</si>
  <si>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</si>
  <si>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</si>
  <si>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</si>
  <si>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</si>
  <si>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</si>
  <si>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</si>
  <si>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</si>
  <si>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</si>
  <si>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</si>
  <si>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</si>
  <si>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</si>
  <si>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</si>
  <si>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</si>
  <si>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</si>
  <si>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</si>
  <si>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</si>
  <si>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</si>
  <si>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</si>
  <si>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</si>
  <si>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</si>
  <si>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</si>
  <si>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</si>
  <si>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</si>
  <si>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</si>
  <si>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</si>
  <si>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</si>
  <si>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</si>
  <si>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</si>
  <si>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</si>
  <si>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</si>
  <si>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</si>
  <si>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</si>
  <si>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</si>
  <si>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</si>
  <si>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</si>
  <si>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</si>
  <si>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</si>
  <si>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</si>
  <si>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</si>
  <si>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</si>
  <si>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</si>
  <si>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</si>
  <si>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</si>
  <si>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</si>
  <si>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</si>
  <si>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</si>
  <si>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</si>
  <si>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</si>
  <si>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</si>
  <si>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</si>
  <si>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</si>
  <si>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</si>
  <si>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</si>
  <si>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</si>
  <si>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</si>
  <si>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</si>
  <si>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</si>
  <si>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</si>
  <si>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</si>
  <si>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</si>
  <si>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</si>
  <si>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</si>
  <si>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</si>
  <si>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</si>
  <si>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</si>
  <si>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</si>
  <si>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</si>
  <si>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</si>
  <si>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</si>
  <si>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</si>
  <si>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</si>
  <si>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</si>
  <si>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</si>
  <si>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</si>
  <si>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</si>
  <si>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</si>
  <si>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</si>
  <si>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</si>
  <si>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</si>
  <si>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</si>
  <si>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</si>
  <si>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</si>
  <si>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</si>
  <si>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</si>
  <si>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</si>
  <si>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</si>
  <si>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</si>
  <si>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</si>
  <si>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</si>
  <si>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</si>
  <si>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</si>
  <si>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</si>
  <si>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</si>
  <si>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</si>
  <si>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</si>
  <si>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</si>
  <si>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</si>
  <si>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</si>
  <si>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</si>
  <si>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</si>
  <si>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</si>
  <si>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</si>
  <si>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</si>
  <si>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</si>
  <si>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</si>
  <si>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</si>
  <si>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</si>
  <si>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</si>
  <si>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</si>
  <si>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</si>
  <si>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</si>
  <si>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</si>
  <si>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</si>
  <si>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</si>
  <si>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</si>
  <si>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</si>
  <si>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</si>
  <si>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</si>
  <si>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</si>
  <si>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</si>
  <si>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</si>
  <si>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</si>
  <si>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</si>
  <si>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</si>
  <si>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</si>
  <si>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</si>
  <si>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</si>
  <si>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</si>
  <si>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</si>
  <si>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</si>
  <si>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</si>
  <si>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</si>
  <si>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</si>
  <si>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</si>
  <si>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</si>
  <si>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</si>
  <si>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</si>
  <si>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</si>
  <si>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</si>
  <si>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</si>
  <si>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</si>
  <si>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</si>
  <si>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</si>
  <si>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</si>
  <si>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</si>
  <si>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</si>
  <si>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</si>
  <si>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</si>
  <si>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</si>
  <si>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</si>
  <si>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</si>
  <si>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</si>
  <si>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</si>
  <si>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</si>
  <si>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</si>
  <si>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</si>
  <si>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</si>
  <si>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</si>
  <si>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</si>
  <si>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</si>
  <si>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</si>
  <si>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</si>
  <si>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</si>
  <si>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</si>
  <si>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</si>
  <si>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</si>
  <si>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</si>
  <si>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</si>
  <si>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</si>
  <si>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</si>
  <si>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</si>
  <si>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</si>
  <si>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</si>
  <si>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</si>
  <si>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</si>
  <si>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</si>
  <si>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</si>
  <si>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</si>
  <si>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</si>
  <si>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</si>
  <si>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</si>
  <si>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</si>
  <si>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</si>
  <si>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</si>
  <si>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</si>
  <si>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</si>
  <si>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</si>
  <si>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</si>
  <si>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</si>
  <si>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</si>
  <si>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</si>
  <si>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</si>
  <si>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</si>
  <si>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</si>
  <si>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</si>
  <si>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</si>
  <si>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</si>
  <si>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</si>
  <si>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</si>
  <si>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</si>
  <si>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</si>
  <si>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</si>
  <si>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</si>
  <si>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</si>
  <si>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</si>
  <si>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</si>
  <si>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</si>
  <si>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</si>
  <si>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</si>
  <si>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</si>
  <si>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</si>
  <si>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</si>
  <si>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</si>
  <si>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</si>
  <si>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</si>
  <si>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</si>
  <si>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</si>
  <si>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</si>
  <si>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</si>
  <si>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</si>
  <si>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</si>
  <si>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</si>
  <si>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</si>
  <si>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</si>
  <si>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</si>
  <si>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</si>
  <si>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</si>
  <si>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</si>
  <si>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</si>
  <si>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</si>
  <si>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</si>
  <si>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</si>
  <si>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</si>
  <si>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</si>
  <si>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</si>
  <si>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</si>
  <si>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</si>
  <si>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</si>
  <si>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</si>
  <si>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</si>
  <si>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</si>
  <si>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</si>
  <si>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</si>
  <si>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</si>
  <si>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</si>
  <si>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</si>
  <si>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</si>
  <si>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</si>
  <si>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</si>
  <si>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</si>
  <si>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</si>
  <si>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</si>
  <si>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</si>
  <si>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</si>
  <si>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</si>
  <si>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</si>
  <si>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</si>
  <si>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</si>
  <si>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</si>
  <si>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</si>
  <si>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</si>
  <si>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</si>
  <si>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</si>
  <si>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</si>
  <si>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</si>
  <si>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</si>
  <si>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</si>
  <si>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</si>
  <si>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</si>
  <si>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</si>
  <si>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</si>
  <si>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</si>
  <si>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</si>
  <si>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</si>
  <si>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</si>
  <si>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</si>
  <si>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</si>
  <si>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</si>
  <si>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</si>
  <si>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</si>
  <si>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</si>
  <si>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</si>
  <si>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</si>
  <si>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</si>
  <si>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</si>
  <si>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</si>
  <si>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</si>
  <si>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</si>
  <si>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</si>
  <si>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</si>
  <si>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</si>
  <si>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</si>
  <si>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</si>
  <si>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</si>
  <si>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</si>
  <si>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</si>
  <si>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</si>
  <si>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</si>
  <si>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</si>
  <si>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</si>
  <si>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</si>
  <si>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</si>
  <si>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</si>
  <si>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</si>
  <si>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</si>
  <si>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</si>
  <si>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</si>
  <si>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</si>
  <si>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</si>
  <si>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</si>
  <si>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</si>
  <si>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</si>
  <si>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</si>
  <si>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</si>
  <si>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</si>
  <si>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</si>
  <si>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</si>
  <si>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</si>
  <si>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</si>
  <si>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</si>
  <si>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</si>
  <si>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</si>
  <si>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</si>
  <si>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</si>
  <si>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</si>
  <si>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</si>
  <si>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</si>
  <si>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</si>
  <si>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</si>
  <si>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</si>
  <si>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</si>
  <si>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</si>
  <si>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</si>
  <si>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</si>
  <si>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</si>
  <si>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</si>
  <si>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</si>
  <si>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</si>
  <si>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</si>
  <si>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</si>
  <si>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</si>
  <si>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</si>
  <si>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</si>
  <si>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</si>
  <si>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</si>
  <si>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</si>
  <si>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</si>
  <si>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</si>
  <si>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</si>
  <si>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</si>
  <si>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</si>
  <si>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</si>
  <si>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</si>
  <si>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</si>
  <si>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</si>
  <si>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</si>
  <si>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</si>
  <si>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</si>
  <si>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</si>
  <si>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</si>
  <si>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</si>
  <si>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</si>
  <si>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</si>
  <si>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</si>
  <si>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</si>
  <si>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</si>
  <si>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</si>
  <si>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</si>
  <si>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</si>
  <si>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</si>
  <si>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</si>
  <si>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</si>
  <si>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</si>
  <si>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</si>
  <si>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</si>
  <si>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</si>
  <si>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</si>
  <si>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</si>
  <si>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</si>
  <si>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</si>
  <si>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</si>
  <si>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</si>
  <si>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</si>
  <si>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</si>
  <si>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</si>
  <si>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</si>
  <si>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</si>
  <si>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</si>
  <si>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</si>
  <si>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</si>
  <si>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</si>
  <si>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</si>
  <si>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</si>
  <si>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</si>
  <si>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</si>
  <si>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</si>
  <si>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</si>
  <si>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</si>
  <si>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</si>
  <si>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</si>
  <si>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</si>
  <si>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</si>
  <si>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</si>
  <si>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</si>
  <si>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</si>
  <si>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</si>
  <si>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</si>
  <si>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</si>
  <si>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</si>
  <si>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</si>
  <si>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</si>
  <si>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</si>
  <si>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</si>
  <si>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</si>
  <si>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</si>
  <si>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</si>
  <si>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</si>
  <si>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</si>
  <si>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</si>
  <si>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</si>
  <si>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</si>
  <si>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</si>
  <si>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</si>
  <si>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</si>
  <si>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</si>
  <si>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</si>
  <si>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</si>
  <si>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</si>
  <si>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</si>
  <si>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</si>
  <si>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</si>
  <si>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</si>
  <si>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</si>
  <si>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</si>
  <si>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</si>
  <si>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</si>
  <si>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</si>
  <si>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</si>
  <si>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</si>
  <si>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</si>
  <si>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</si>
  <si>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</si>
  <si>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</si>
  <si>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</si>
  <si>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</si>
  <si>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</si>
  <si>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</si>
  <si>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</si>
  <si>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</si>
  <si>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</si>
  <si>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</si>
  <si>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</si>
  <si>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</si>
  <si>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</si>
  <si>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</si>
  <si>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</si>
  <si>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</si>
  <si>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</si>
  <si>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</si>
  <si>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</si>
  <si>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</si>
  <si>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</si>
  <si>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</si>
  <si>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</si>
  <si>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</si>
  <si>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</si>
  <si>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</si>
  <si>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</si>
  <si>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</si>
  <si>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</si>
  <si>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</si>
  <si>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</si>
  <si>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</si>
  <si>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</si>
  <si>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</si>
  <si>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</si>
  <si>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</si>
  <si>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</si>
  <si>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</si>
  <si>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</si>
  <si>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</si>
  <si>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</si>
  <si>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</si>
  <si>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</si>
  <si>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</si>
  <si>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</si>
  <si>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</si>
  <si>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</si>
  <si>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</si>
  <si>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</si>
  <si>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</si>
  <si>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</si>
  <si>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</si>
  <si>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</si>
  <si>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</si>
  <si>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</si>
  <si>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</si>
  <si>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</si>
  <si>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</si>
  <si>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</si>
  <si>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</si>
  <si>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</si>
  <si>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</si>
  <si>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</si>
  <si>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</si>
  <si>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</si>
  <si>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</si>
  <si>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</si>
  <si>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</si>
  <si>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</si>
  <si>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</si>
  <si>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</si>
  <si>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</si>
  <si>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</si>
  <si>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</si>
  <si>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</si>
  <si>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</si>
  <si>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</si>
  <si>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</si>
  <si>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</si>
  <si>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</si>
  <si>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</si>
  <si>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</si>
  <si>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</si>
  <si>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</si>
  <si>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</si>
  <si>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</si>
  <si>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</si>
  <si>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</si>
  <si>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</si>
  <si>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</si>
  <si>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</si>
  <si>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</si>
  <si>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</si>
  <si>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</si>
  <si>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</si>
  <si>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</si>
  <si>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</si>
  <si>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</si>
  <si>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</si>
  <si>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</si>
  <si>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</si>
  <si>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</si>
  <si>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</si>
  <si>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</si>
  <si>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</si>
  <si>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</si>
  <si>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</si>
  <si>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</si>
  <si>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</si>
  <si>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</si>
  <si>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</si>
  <si>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</si>
  <si>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</si>
  <si>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</si>
  <si>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</si>
  <si>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</si>
  <si>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</si>
  <si>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</si>
  <si>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</si>
  <si>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</si>
  <si>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</si>
  <si>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</si>
  <si>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</si>
  <si>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</si>
  <si>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</si>
  <si>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</si>
  <si>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</si>
  <si>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</si>
  <si>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</si>
  <si>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</si>
  <si>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</si>
  <si>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</si>
  <si>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</si>
  <si>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</si>
  <si>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</si>
  <si>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</si>
  <si>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</si>
  <si>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</si>
  <si>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</si>
  <si>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</si>
  <si>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</si>
  <si>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</si>
  <si>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</si>
  <si>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</si>
  <si>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</si>
  <si>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</si>
  <si>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</si>
  <si>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</si>
  <si>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</si>
  <si>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</si>
  <si>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</si>
  <si>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</si>
  <si>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</si>
  <si>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</si>
  <si>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</si>
  <si>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</si>
  <si>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</si>
  <si>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</si>
  <si>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</si>
  <si>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</si>
  <si>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</si>
  <si>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</si>
  <si>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</si>
  <si>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</si>
  <si>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</si>
  <si>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</si>
  <si>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</si>
  <si>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</si>
  <si>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</si>
  <si>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</si>
  <si>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</si>
  <si>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</si>
  <si>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</si>
  <si>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</si>
  <si>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</si>
  <si>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</si>
  <si>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</si>
  <si>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</si>
  <si>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</si>
  <si>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</si>
  <si>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</si>
  <si>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</si>
  <si>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</si>
  <si>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</si>
  <si>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</si>
  <si>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</si>
  <si>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</si>
  <si>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</si>
  <si>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</si>
  <si>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</si>
  <si>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</si>
  <si>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</si>
  <si>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</si>
  <si>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</si>
  <si>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</si>
  <si>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</si>
  <si>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</si>
  <si>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</si>
  <si>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</si>
  <si>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</si>
  <si>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</si>
  <si>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</si>
  <si>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</si>
  <si>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</si>
  <si>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</si>
  <si>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</si>
  <si>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</si>
  <si>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</si>
  <si>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</si>
  <si>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</si>
  <si>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</si>
  <si>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</si>
  <si>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</si>
  <si>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</si>
  <si>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</si>
  <si>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</si>
  <si>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</si>
  <si>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</si>
  <si>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</si>
  <si>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</si>
  <si>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</si>
  <si>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</si>
  <si>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</si>
  <si>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</si>
  <si>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</si>
  <si>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</si>
  <si>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</si>
  <si>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</si>
  <si>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</si>
  <si>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</si>
  <si>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</si>
  <si>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</si>
  <si>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</si>
  <si>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</si>
  <si>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</si>
  <si>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</si>
  <si>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</si>
  <si>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</si>
  <si>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</si>
  <si>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</si>
  <si>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</si>
  <si>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</si>
  <si>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</si>
  <si>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</si>
  <si>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</si>
  <si>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</si>
  <si>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</si>
  <si>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</si>
  <si>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</si>
  <si>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</si>
  <si>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</si>
  <si>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</si>
  <si>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</si>
  <si>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</si>
  <si>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</si>
  <si>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</si>
  <si>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</si>
  <si>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</si>
  <si>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</si>
  <si>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</si>
  <si>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</si>
  <si>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</si>
  <si>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</si>
  <si>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</si>
  <si>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</si>
  <si>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</si>
  <si>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</si>
  <si>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</si>
  <si>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</si>
  <si>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</si>
  <si>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</si>
  <si>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</si>
  <si>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</si>
  <si>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</si>
  <si>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</si>
  <si>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</si>
  <si>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</si>
  <si>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</si>
  <si>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</si>
  <si>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</si>
  <si>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</si>
  <si>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</si>
  <si>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</si>
  <si>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</si>
  <si>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</si>
  <si>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</si>
  <si>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</si>
  <si>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</si>
  <si>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</si>
  <si>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</si>
  <si>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</si>
  <si>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</si>
  <si>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</si>
  <si>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</si>
  <si>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</si>
  <si>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</si>
  <si>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</si>
  <si>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</si>
  <si>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</si>
  <si>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</si>
  <si>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</si>
  <si>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</si>
  <si>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</si>
  <si>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</si>
  <si>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</si>
  <si>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</si>
  <si>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</si>
  <si>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</si>
  <si>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</si>
  <si>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</si>
  <si>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</si>
  <si>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</si>
  <si>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</si>
  <si>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</si>
  <si>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</si>
  <si>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</si>
  <si>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</si>
  <si>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</si>
  <si>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</si>
  <si>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</si>
  <si>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</si>
  <si>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</si>
  <si>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</si>
  <si>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</si>
  <si>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</si>
  <si>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</si>
  <si>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</si>
  <si>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</si>
  <si>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</si>
  <si>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</si>
  <si>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</si>
  <si>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</si>
  <si>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</si>
  <si>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</si>
  <si>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</si>
  <si>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</si>
  <si>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</si>
  <si>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</si>
  <si>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</si>
  <si>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</si>
  <si>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</si>
  <si>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</si>
  <si>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</si>
  <si>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</si>
  <si>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</si>
  <si>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</si>
  <si>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</si>
  <si>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</si>
  <si>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</si>
  <si>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</si>
  <si>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</si>
  <si>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</si>
  <si>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</si>
  <si>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</si>
  <si>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</si>
  <si>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</si>
  <si>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</si>
  <si>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</si>
  <si>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</si>
  <si>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</si>
  <si>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</si>
  <si>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</si>
  <si>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</si>
  <si>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</si>
  <si>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</si>
  <si>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</si>
  <si>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</si>
  <si>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</si>
  <si>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</si>
  <si>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</si>
  <si>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</si>
  <si>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</si>
  <si>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</si>
  <si>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</si>
  <si>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</si>
  <si>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</si>
  <si>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</si>
  <si>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</si>
  <si>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</si>
  <si>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</si>
  <si>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</si>
  <si>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</si>
  <si>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</si>
  <si>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</si>
  <si>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</si>
  <si>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</si>
  <si>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</si>
  <si>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</si>
  <si>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</si>
  <si>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</si>
  <si>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</si>
  <si>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</si>
  <si>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</si>
  <si>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</si>
  <si>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</si>
  <si>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</si>
  <si>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</si>
  <si>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</si>
  <si>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</si>
  <si>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</si>
  <si>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</si>
  <si>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</si>
  <si>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</si>
  <si>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</si>
  <si>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</si>
  <si>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</si>
  <si>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</si>
  <si>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</si>
  <si>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</si>
  <si>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</si>
  <si>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</si>
  <si>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</si>
  <si>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</si>
  <si>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</si>
  <si>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</si>
  <si>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</si>
  <si>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</si>
  <si>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</si>
  <si>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</si>
  <si>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</si>
  <si>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</si>
  <si>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</si>
  <si>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</si>
  <si>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</si>
  <si>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</si>
  <si>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</si>
  <si>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</si>
  <si>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</si>
  <si>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</si>
  <si>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</si>
  <si>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</si>
  <si>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</si>
  <si>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</si>
  <si>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</si>
  <si>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</si>
  <si>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</si>
  <si>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</si>
  <si>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</si>
  <si>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</si>
  <si>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</si>
  <si>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</si>
  <si>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</si>
  <si>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</si>
  <si>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</si>
  <si>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</si>
  <si>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</si>
  <si>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</si>
  <si>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</si>
  <si>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</si>
  <si>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</si>
  <si>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</si>
  <si>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</si>
  <si>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</si>
  <si>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</si>
  <si>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</si>
  <si>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</si>
  <si>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</si>
  <si>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</si>
  <si>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</si>
  <si>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</si>
  <si>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</si>
  <si>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</si>
  <si>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</si>
  <si>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</si>
  <si>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</si>
  <si>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</si>
  <si>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</si>
  <si>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</si>
  <si>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</si>
  <si>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</si>
  <si>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</si>
  <si>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</si>
  <si>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</si>
  <si>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</si>
  <si>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</si>
  <si>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</si>
  <si>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</si>
  <si>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</si>
  <si>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</si>
  <si>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</si>
  <si>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</si>
  <si>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</si>
  <si>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</si>
  <si>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</si>
  <si>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</si>
  <si>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</si>
  <si>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</si>
  <si>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</si>
  <si>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</si>
  <si>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</si>
  <si>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</si>
  <si>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</si>
  <si>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</si>
  <si>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</si>
  <si>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</si>
  <si>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</si>
  <si>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</si>
  <si>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</si>
  <si>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</si>
  <si>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</si>
  <si>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</si>
  <si>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</si>
  <si>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</si>
  <si>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</si>
  <si>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</si>
  <si>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</si>
  <si>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</si>
  <si>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</si>
  <si>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</si>
  <si>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</si>
  <si>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</si>
  <si>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</si>
  <si>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</si>
  <si>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</si>
  <si>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</si>
  <si>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</si>
  <si>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</si>
  <si>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</si>
  <si>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</si>
  <si>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</si>
  <si>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</si>
  <si>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</si>
  <si>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</si>
  <si>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</si>
  <si>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</si>
  <si>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</si>
  <si>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</si>
  <si>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</si>
  <si>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</si>
  <si>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</si>
  <si>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</si>
  <si>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</si>
  <si>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</si>
  <si>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</si>
  <si>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</si>
  <si>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</si>
  <si>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</si>
  <si>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</si>
  <si>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</si>
  <si>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</si>
  <si>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</si>
  <si>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</si>
  <si>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</si>
  <si>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</si>
  <si>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</si>
  <si>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</si>
  <si>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</si>
  <si>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</si>
  <si>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</si>
  <si>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</si>
  <si>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</si>
  <si>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</si>
  <si>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</si>
  <si>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</si>
  <si>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</si>
  <si>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</si>
  <si>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</si>
  <si>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</si>
  <si>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</si>
  <si>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</si>
  <si>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</si>
  <si>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</si>
  <si>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</si>
  <si>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</si>
  <si>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</si>
  <si>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</si>
  <si>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</si>
  <si>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</si>
  <si>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</si>
  <si>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</si>
  <si>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</si>
  <si>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</si>
  <si>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</si>
  <si>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</si>
  <si>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</si>
  <si>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</si>
  <si>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</si>
  <si>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</si>
  <si>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</si>
  <si>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</si>
  <si>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</si>
  <si>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</si>
  <si>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</si>
  <si>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</si>
  <si>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</si>
  <si>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</si>
  <si>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</si>
  <si>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</si>
  <si>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</si>
  <si>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</si>
  <si>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</si>
  <si>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</si>
  <si>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</si>
  <si>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</si>
  <si>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</si>
  <si>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</si>
  <si>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</si>
  <si>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</si>
  <si>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</si>
  <si>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</si>
  <si>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</si>
  <si>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</si>
  <si>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</si>
  <si>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</si>
  <si>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</si>
  <si>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</si>
  <si>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</si>
  <si>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</si>
  <si>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</si>
  <si>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</si>
  <si>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</si>
  <si>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</si>
  <si>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</si>
  <si>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</si>
  <si>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</si>
  <si>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</si>
  <si>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</si>
  <si>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</si>
  <si>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</si>
  <si>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</si>
  <si>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</si>
  <si>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</si>
  <si>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</si>
  <si>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</si>
  <si>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</si>
  <si>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</si>
  <si>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</si>
  <si>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</si>
  <si>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</si>
  <si>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</si>
  <si>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</si>
  <si>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</si>
  <si>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</si>
  <si>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</si>
  <si>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</si>
  <si>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</si>
  <si>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</si>
  <si>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</si>
  <si>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</si>
  <si>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</si>
  <si>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</si>
  <si>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</si>
  <si>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</si>
  <si>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</si>
  <si>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</si>
  <si>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</si>
  <si>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</si>
  <si>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</si>
  <si>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</si>
  <si>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</si>
  <si>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</si>
  <si>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</si>
  <si>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</si>
  <si>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</si>
  <si>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</si>
  <si>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</si>
  <si>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</si>
  <si>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</si>
  <si>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</si>
  <si>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</si>
  <si>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</si>
  <si>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</si>
  <si>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</si>
  <si>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</si>
  <si>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</si>
  <si>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</si>
  <si>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</si>
  <si>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</si>
  <si>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</si>
  <si>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</si>
  <si>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</si>
  <si>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</si>
  <si>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</si>
  <si>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</si>
  <si>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</si>
  <si>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</si>
  <si>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</si>
  <si>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</si>
  <si>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</si>
  <si>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</si>
  <si>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</si>
  <si>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</si>
  <si>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</si>
  <si>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</si>
  <si>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</si>
  <si>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</si>
  <si>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</si>
  <si>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</si>
  <si>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</si>
  <si>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</si>
  <si>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</si>
  <si>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</si>
  <si>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</si>
  <si>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</si>
  <si>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</si>
  <si>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</si>
  <si>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</si>
  <si>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</si>
  <si>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</si>
  <si>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</si>
  <si>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</si>
  <si>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</si>
  <si>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</si>
  <si>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</si>
  <si>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</si>
  <si>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</si>
  <si>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</si>
  <si>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</si>
  <si>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</si>
  <si>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</si>
  <si>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</si>
  <si>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</si>
  <si>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</si>
  <si>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</si>
  <si>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</si>
  <si>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</si>
  <si>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</si>
  <si>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</si>
  <si>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</si>
  <si>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</si>
  <si>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</si>
  <si>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</si>
  <si>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</si>
  <si>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</si>
  <si>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</si>
  <si>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</si>
  <si>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</si>
  <si>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</si>
  <si>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</si>
  <si>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</si>
  <si>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</si>
  <si>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</si>
  <si>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</si>
  <si>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</si>
  <si>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</si>
  <si>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</si>
  <si>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</si>
  <si>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</si>
  <si>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</si>
  <si>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</si>
  <si>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</si>
  <si>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</si>
  <si>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</si>
  <si>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</si>
  <si>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</si>
  <si>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</si>
  <si>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</si>
  <si>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</si>
  <si>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</si>
  <si>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</si>
  <si>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</si>
  <si>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</si>
  <si>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</si>
  <si>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</si>
  <si>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</si>
  <si>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</si>
  <si>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</si>
  <si>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</si>
  <si>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</si>
  <si>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</si>
  <si>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</si>
  <si>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</si>
  <si>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</si>
  <si>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</si>
  <si>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</si>
  <si>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</si>
  <si>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</si>
  <si>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</si>
  <si>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</si>
  <si>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</si>
  <si>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</si>
  <si>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</si>
  <si>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</si>
  <si>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</si>
  <si>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</si>
  <si>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</si>
  <si>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</si>
  <si>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</si>
  <si>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</si>
  <si>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</si>
  <si>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</si>
  <si>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</si>
  <si>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</si>
  <si>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</si>
  <si>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</si>
  <si>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</si>
  <si>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</si>
  <si>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</si>
  <si>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</si>
  <si>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</si>
  <si>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</si>
  <si>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</si>
  <si>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</si>
  <si>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</si>
  <si>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</si>
  <si>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</si>
  <si>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</si>
  <si>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</si>
  <si>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</si>
  <si>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</si>
  <si>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</si>
  <si>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</si>
  <si>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</si>
  <si>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</si>
  <si>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</si>
  <si>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</si>
  <si>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</si>
  <si>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</si>
  <si>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</si>
  <si>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</si>
  <si>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</si>
  <si>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</si>
  <si>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</si>
  <si>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</si>
  <si>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</si>
  <si>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</si>
  <si>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</si>
  <si>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</si>
  <si>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</si>
  <si>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</si>
  <si>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</si>
  <si>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</si>
  <si>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</si>
  <si>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</si>
  <si>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</si>
  <si>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</si>
  <si>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</si>
  <si>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</si>
  <si>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</si>
  <si>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</si>
  <si>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</si>
  <si>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</si>
  <si>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</si>
  <si>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</si>
  <si>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</si>
  <si>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</si>
  <si>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</si>
  <si>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</si>
  <si>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</si>
  <si>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</si>
  <si>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</si>
  <si>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</si>
  <si>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</si>
  <si>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</si>
  <si>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</si>
  <si>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</si>
  <si>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</si>
  <si>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</si>
  <si>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</si>
  <si>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</si>
  <si>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</si>
  <si>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</si>
  <si>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</si>
  <si>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</si>
  <si>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</si>
  <si>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</si>
  <si>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</si>
  <si>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</si>
  <si>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</si>
  <si>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</si>
  <si>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</si>
  <si>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</si>
  <si>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</si>
  <si>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</si>
  <si>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</si>
  <si>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</si>
  <si>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</si>
  <si>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</si>
  <si>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</si>
  <si>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</si>
  <si>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</si>
  <si>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</si>
  <si>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</si>
  <si>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</si>
  <si>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</si>
  <si>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</si>
  <si>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</si>
  <si>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</si>
  <si>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</si>
  <si>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</si>
  <si>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</si>
  <si>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</si>
  <si>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</si>
  <si>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</si>
  <si>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</si>
  <si>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</si>
  <si>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</si>
  <si>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</si>
  <si>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</si>
  <si>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</si>
  <si>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</si>
  <si>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</si>
  <si>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</si>
  <si>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</si>
  <si>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</si>
  <si>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</si>
  <si>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</si>
  <si>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</si>
  <si>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</si>
  <si>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</si>
  <si>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</si>
  <si>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</si>
  <si>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</si>
  <si>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</si>
  <si>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</si>
  <si>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</si>
  <si>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</si>
  <si>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</si>
  <si>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</si>
  <si>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</si>
  <si>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</si>
  <si>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</si>
  <si>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</si>
  <si>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</si>
  <si>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</si>
  <si>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</si>
  <si>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</si>
  <si>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</si>
  <si>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</si>
  <si>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</si>
  <si>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</si>
  <si>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</si>
  <si>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</si>
  <si>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</si>
  <si>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</si>
  <si>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</si>
  <si>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</si>
  <si>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</si>
  <si>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</si>
  <si>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</si>
  <si>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</si>
  <si>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</si>
  <si>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</si>
  <si>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</si>
  <si>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</si>
  <si>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</si>
  <si>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</si>
  <si>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</si>
  <si>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</si>
  <si>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</si>
  <si>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</si>
  <si>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</si>
  <si>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</si>
  <si>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</si>
  <si>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</si>
  <si>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</si>
  <si>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</si>
  <si>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</si>
  <si>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</si>
  <si>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</si>
  <si>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</si>
  <si>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</si>
  <si>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</si>
  <si>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</si>
  <si>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</si>
  <si>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</si>
  <si>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</si>
  <si>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</si>
  <si>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</si>
  <si>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</si>
  <si>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</si>
  <si>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</si>
  <si>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</si>
  <si>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</si>
  <si>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</si>
  <si>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</si>
  <si>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</si>
  <si>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</si>
  <si>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</si>
  <si>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</si>
  <si>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</si>
  <si>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</si>
  <si>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</si>
  <si>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</si>
  <si>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</si>
  <si>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</si>
  <si>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</si>
  <si>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</si>
  <si>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</si>
  <si>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</si>
  <si>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</si>
  <si>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</si>
  <si>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</si>
  <si>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</si>
  <si>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</si>
  <si>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</si>
  <si>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</si>
  <si>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</si>
  <si>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</si>
  <si>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</si>
  <si>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</si>
  <si>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</si>
  <si>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</si>
  <si>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</si>
  <si>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</si>
  <si>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</si>
  <si>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</si>
  <si>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</si>
  <si>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</si>
  <si>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</si>
  <si>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</si>
  <si>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</si>
  <si>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</si>
  <si>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</si>
  <si>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</si>
  <si>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</si>
  <si>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</si>
  <si>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</si>
  <si>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</si>
  <si>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</si>
  <si>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</si>
  <si>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</si>
  <si>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</si>
  <si>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</si>
  <si>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</si>
  <si>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</si>
  <si>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</si>
  <si>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</si>
  <si>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</si>
  <si>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</si>
  <si>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</si>
  <si>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</si>
  <si>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</si>
  <si>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</si>
  <si>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</si>
  <si>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</si>
  <si>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</si>
  <si>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</si>
  <si>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</si>
  <si>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</si>
  <si>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</si>
  <si>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</si>
  <si>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</si>
  <si>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</si>
  <si>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</si>
  <si>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</si>
  <si>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</si>
  <si>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</si>
  <si>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</si>
  <si>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</si>
  <si>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</si>
  <si>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</si>
  <si>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</si>
  <si>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</si>
  <si>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</si>
  <si>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</si>
  <si>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</si>
  <si>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</si>
  <si>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</si>
  <si>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</si>
  <si>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</si>
  <si>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</si>
  <si>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</si>
  <si>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</si>
  <si>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</si>
  <si>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</si>
  <si>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</si>
  <si>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</si>
  <si>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</si>
  <si>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</si>
  <si>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</si>
  <si>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</si>
  <si>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</si>
  <si>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</si>
  <si>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</si>
  <si>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</si>
  <si>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</si>
  <si>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</si>
  <si>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</si>
  <si>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</si>
  <si>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</si>
  <si>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</si>
  <si>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</si>
  <si>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</si>
  <si>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</si>
  <si>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</si>
  <si>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</si>
  <si>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</si>
  <si>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</si>
  <si>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</si>
  <si>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</si>
  <si>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</si>
  <si>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</si>
  <si>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</si>
  <si>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</si>
  <si>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</si>
  <si>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</si>
  <si>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</si>
  <si>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</si>
  <si>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</si>
  <si>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</si>
  <si>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</si>
  <si>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</si>
  <si>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</si>
  <si>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</si>
  <si>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</si>
  <si>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</si>
  <si>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</si>
  <si>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</si>
  <si>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</si>
  <si>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</si>
  <si>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</si>
  <si>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</si>
  <si>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</si>
  <si>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</si>
  <si>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</si>
  <si>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</si>
  <si>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</si>
  <si>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</si>
  <si>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</si>
  <si>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</si>
  <si>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</si>
  <si>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</si>
  <si>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</si>
  <si>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</si>
  <si>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</si>
  <si>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</si>
  <si>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</si>
  <si>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</si>
  <si>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</si>
  <si>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</si>
  <si>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</si>
  <si>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</si>
  <si>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</si>
  <si>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</si>
  <si>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</si>
  <si>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</si>
  <si>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</si>
  <si>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</si>
  <si>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</si>
  <si>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</si>
  <si>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</si>
  <si>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</si>
  <si>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</si>
  <si>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</si>
  <si>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</si>
  <si>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</si>
  <si>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</si>
  <si>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</si>
  <si>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</si>
  <si>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</si>
  <si>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</si>
  <si>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</si>
  <si>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</si>
  <si>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</si>
  <si>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</si>
  <si>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</si>
  <si>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</si>
  <si>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</si>
  <si>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</si>
  <si>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</si>
  <si>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</si>
  <si>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</si>
  <si>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</si>
  <si>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</si>
  <si>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</si>
  <si>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</si>
  <si>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</si>
  <si>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</si>
  <si>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</si>
  <si>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</si>
  <si>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</si>
  <si>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</si>
  <si>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</si>
  <si>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</si>
  <si>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</si>
  <si>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</si>
  <si>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</si>
  <si>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</si>
  <si>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</si>
  <si>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</si>
  <si>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</si>
  <si>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</si>
  <si>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</si>
  <si>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</si>
  <si>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</si>
  <si>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</si>
  <si>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</si>
  <si>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</si>
  <si>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</si>
  <si>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</si>
  <si>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</si>
  <si>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</si>
  <si>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</si>
  <si>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</si>
  <si>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</si>
  <si>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</si>
  <si>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</si>
  <si>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</si>
  <si>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</si>
  <si>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</si>
  <si>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</si>
  <si>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</si>
  <si>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</si>
  <si>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</si>
  <si>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</si>
  <si>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</si>
  <si>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</si>
  <si>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</si>
  <si>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</si>
  <si>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</si>
  <si>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</si>
  <si>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</si>
  <si>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</si>
  <si>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</si>
  <si>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</si>
  <si>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</si>
  <si>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</si>
  <si>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</si>
  <si>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</si>
  <si>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</si>
  <si>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</si>
  <si>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</si>
  <si>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</si>
  <si>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</si>
  <si>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</si>
  <si>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</si>
  <si>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</si>
  <si>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</si>
  <si>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</si>
  <si>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</si>
  <si>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</si>
  <si>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</si>
  <si>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</si>
  <si>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</si>
  <si>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</si>
  <si>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</si>
  <si>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</si>
  <si>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</si>
  <si>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</si>
  <si>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</si>
  <si>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</si>
  <si>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</si>
  <si>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</si>
  <si>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</si>
  <si>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</si>
  <si>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</si>
  <si>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</si>
  <si>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</si>
  <si>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</si>
  <si>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</si>
  <si>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</si>
  <si>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</si>
  <si>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</si>
  <si>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</si>
  <si>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</si>
  <si>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</si>
  <si>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</si>
  <si>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</si>
  <si>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</si>
  <si>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</si>
  <si>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</si>
  <si>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</si>
  <si>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</si>
  <si>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</si>
  <si>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</si>
  <si>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</si>
  <si>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</si>
  <si>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</si>
  <si>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</si>
  <si>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</si>
  <si>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</si>
  <si>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</si>
  <si>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</si>
  <si>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</si>
  <si>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</si>
  <si>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</si>
  <si>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</si>
  <si>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</si>
  <si>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</si>
  <si>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</si>
  <si>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</si>
  <si>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</si>
  <si>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</si>
  <si>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</si>
  <si>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</si>
  <si>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</si>
  <si>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</si>
  <si>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</si>
  <si>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</si>
  <si>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</si>
  <si>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</si>
  <si>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</si>
  <si>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</si>
  <si>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</si>
  <si>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</si>
  <si>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</si>
  <si>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</si>
  <si>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</si>
  <si>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</si>
  <si>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</si>
  <si>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</si>
  <si>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</si>
  <si>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</si>
  <si>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</si>
  <si>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</si>
  <si>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</si>
  <si>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</si>
  <si>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</si>
  <si>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</si>
  <si>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</si>
  <si>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</si>
  <si>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</si>
  <si>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</si>
  <si>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</si>
  <si>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</si>
  <si>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</si>
  <si>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</si>
  <si>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</si>
  <si>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</si>
  <si>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</si>
  <si>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</si>
  <si>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</si>
  <si>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</si>
  <si>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</si>
  <si>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</si>
  <si>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</si>
  <si>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</si>
  <si>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</si>
  <si>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</si>
  <si>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</si>
  <si>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</si>
  <si>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</si>
  <si>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</si>
  <si>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</si>
  <si>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</si>
  <si>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</si>
  <si>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</si>
  <si>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</si>
  <si>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</si>
  <si>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</si>
  <si>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</si>
  <si>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</si>
  <si>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</si>
  <si>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</si>
  <si>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</si>
  <si>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</si>
  <si>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</si>
  <si>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</si>
  <si>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</si>
  <si>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</si>
  <si>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</si>
  <si>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</si>
  <si>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</si>
  <si>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</si>
  <si>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</si>
  <si>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</si>
  <si>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</si>
  <si>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</si>
  <si>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</si>
  <si>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</si>
  <si>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</si>
  <si>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</si>
  <si>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</si>
  <si>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</si>
  <si>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</si>
  <si>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</si>
  <si>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</si>
  <si>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</si>
  <si>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</si>
  <si>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</si>
  <si>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</si>
  <si>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</si>
  <si>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</si>
  <si>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</si>
  <si>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</si>
  <si>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</si>
  <si>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</si>
  <si>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</si>
  <si>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</si>
  <si>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</si>
  <si>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</si>
  <si>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</si>
  <si>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</si>
  <si>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</si>
  <si>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</si>
  <si>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</si>
  <si>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</si>
  <si>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</si>
  <si>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</si>
  <si>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</si>
  <si>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</si>
  <si>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</si>
  <si>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</si>
  <si>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</si>
  <si>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</si>
  <si>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</si>
  <si>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</si>
  <si>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</si>
  <si>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</si>
  <si>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</si>
  <si>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</si>
  <si>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</si>
  <si>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</si>
  <si>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</si>
  <si>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</si>
  <si>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</si>
  <si>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</si>
  <si>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</si>
  <si>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</si>
  <si>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</si>
  <si>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</si>
  <si>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</si>
  <si>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</si>
  <si>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</si>
  <si>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</si>
  <si>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</si>
  <si>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</si>
  <si>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</si>
  <si>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</si>
  <si>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</si>
  <si>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</si>
  <si>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</si>
  <si>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</si>
  <si>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</si>
  <si>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</si>
  <si>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</si>
  <si>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</si>
  <si>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</si>
  <si>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</si>
  <si>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</si>
  <si>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</si>
  <si>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</si>
  <si>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</si>
  <si>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</si>
  <si>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</si>
  <si>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</si>
  <si>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</si>
  <si>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</si>
  <si>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</si>
  <si>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</si>
  <si>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</si>
  <si>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</si>
  <si>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</si>
  <si>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</si>
  <si>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</si>
  <si>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</si>
  <si>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</si>
  <si>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</si>
  <si>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</si>
  <si>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</si>
  <si>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</si>
  <si>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</si>
  <si>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</si>
  <si>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</si>
  <si>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</si>
  <si>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</si>
  <si>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</si>
  <si>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</si>
  <si>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</si>
  <si>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</si>
  <si>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</si>
  <si>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</si>
  <si>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</si>
  <si>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</si>
  <si>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</si>
  <si>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</si>
  <si>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</si>
  <si>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</si>
  <si>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</si>
  <si>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</si>
  <si>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</si>
  <si>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</si>
  <si>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</si>
  <si>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</si>
  <si>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</si>
  <si>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</si>
  <si>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</si>
  <si>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</si>
  <si>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</si>
  <si>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</si>
  <si>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</si>
  <si>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</si>
  <si>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</si>
  <si>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</si>
  <si>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</si>
  <si>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</si>
  <si>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</si>
  <si>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</si>
  <si>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</si>
  <si>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</si>
  <si>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</si>
  <si>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</si>
  <si>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</si>
  <si>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</si>
  <si>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</si>
  <si>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</si>
  <si>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</si>
  <si>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</si>
  <si>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</si>
  <si>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</si>
  <si>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</si>
  <si>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</si>
  <si>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</si>
  <si>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</si>
  <si>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</si>
  <si>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</si>
  <si>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</si>
  <si>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</si>
  <si>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</si>
  <si>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</si>
  <si>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</si>
  <si>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</si>
  <si>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</si>
  <si>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</si>
  <si>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</si>
  <si>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</si>
  <si>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</si>
  <si>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</si>
  <si>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</si>
  <si>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</si>
  <si>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</si>
  <si>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</si>
  <si>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</si>
  <si>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</si>
  <si>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</si>
  <si>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</si>
  <si>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</si>
  <si>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</si>
  <si>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</si>
  <si>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</si>
  <si>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</si>
  <si>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</si>
  <si>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</si>
  <si>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</si>
  <si>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</si>
  <si>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</si>
  <si>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</si>
  <si>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</si>
  <si>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</si>
  <si>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</si>
  <si>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</si>
  <si>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</si>
  <si>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</si>
  <si>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</si>
  <si>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</si>
  <si>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</si>
  <si>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</si>
  <si>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</si>
  <si>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</si>
  <si>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</si>
  <si>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</si>
  <si>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</si>
  <si>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</si>
  <si>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</si>
  <si>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</si>
  <si>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</si>
  <si>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</si>
  <si>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</si>
  <si>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</si>
  <si>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</si>
  <si>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</si>
  <si>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</si>
  <si>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</si>
  <si>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</si>
  <si>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</si>
  <si>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</si>
  <si>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</si>
  <si>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</si>
  <si>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</si>
  <si>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</si>
  <si>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</si>
  <si>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</si>
  <si>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</si>
  <si>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</si>
  <si>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</si>
  <si>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</si>
  <si>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</si>
  <si>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</si>
  <si>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</si>
  <si>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</si>
  <si>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</si>
  <si>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</si>
  <si>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</si>
  <si>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</si>
  <si>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</si>
  <si>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</si>
  <si>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</si>
  <si>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</si>
  <si>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</si>
  <si>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</si>
  <si>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</si>
  <si>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</si>
  <si>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</si>
  <si>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</si>
  <si>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</si>
  <si>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</si>
  <si>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</si>
  <si>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</si>
  <si>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</si>
  <si>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</si>
  <si>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</si>
  <si>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</si>
  <si>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</si>
  <si>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</si>
  <si>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</si>
  <si>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</si>
  <si>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</si>
  <si>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</si>
  <si>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</si>
  <si>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</si>
  <si>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</si>
  <si>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</si>
  <si>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</si>
  <si>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</si>
  <si>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</si>
  <si>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</si>
  <si>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</si>
  <si>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</si>
  <si>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</si>
  <si>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</si>
  <si>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</si>
  <si>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</si>
  <si>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</si>
  <si>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</si>
  <si>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</si>
  <si>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</si>
  <si>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</si>
  <si>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</si>
  <si>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</si>
  <si>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</si>
  <si>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</si>
  <si>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</si>
  <si>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</si>
  <si>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</si>
  <si>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</si>
  <si>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</si>
  <si>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</si>
  <si>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</si>
  <si>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</si>
  <si>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</si>
  <si>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</si>
  <si>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</si>
  <si>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</si>
  <si>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</si>
  <si>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</si>
  <si>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</si>
  <si>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</si>
  <si>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</si>
  <si>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</si>
  <si>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</si>
  <si>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</si>
  <si>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</si>
  <si>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</si>
  <si>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</si>
  <si>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</si>
  <si>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</si>
  <si>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</si>
  <si>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</si>
  <si>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</si>
  <si>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</si>
  <si>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</si>
  <si>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</si>
  <si>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</si>
  <si>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</si>
  <si>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</si>
  <si>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</si>
  <si>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</si>
  <si>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</si>
  <si>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</si>
  <si>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</si>
  <si>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</si>
  <si>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</si>
  <si>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</si>
  <si>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</si>
  <si>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</si>
  <si>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</si>
  <si>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</si>
  <si>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</si>
  <si>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</si>
  <si>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</si>
  <si>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</si>
  <si>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</si>
  <si>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</si>
  <si>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</si>
  <si>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</si>
  <si>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</si>
  <si>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</si>
  <si>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</si>
  <si>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</si>
  <si>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</si>
  <si>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</si>
  <si>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</si>
  <si>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</si>
  <si>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</si>
  <si>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</si>
  <si>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</si>
  <si>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</si>
  <si>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</si>
  <si>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</si>
  <si>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</si>
  <si>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</si>
  <si>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</si>
  <si>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</si>
  <si>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</si>
  <si>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</si>
  <si>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</si>
  <si>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</si>
  <si>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</si>
  <si>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</si>
  <si>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</si>
  <si>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</si>
  <si>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</si>
  <si>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</si>
  <si>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</si>
  <si>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</si>
  <si>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</si>
  <si>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</si>
  <si>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</si>
  <si>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</si>
  <si>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</si>
  <si>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</si>
  <si>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</si>
  <si>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</si>
  <si>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</si>
  <si>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</si>
  <si>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</si>
  <si>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</si>
  <si>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</si>
  <si>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</si>
  <si>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</si>
  <si>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</si>
  <si>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</si>
  <si>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</si>
  <si>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</si>
  <si>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</si>
  <si>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</si>
  <si>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</si>
  <si>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</si>
  <si>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</si>
  <si>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</si>
  <si>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</si>
  <si>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</si>
  <si>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</si>
  <si>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</si>
  <si>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</si>
  <si>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</si>
  <si>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</si>
  <si>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</si>
  <si>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</si>
  <si>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</si>
  <si>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</si>
  <si>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</si>
  <si>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</si>
  <si>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</si>
  <si>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</si>
  <si>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</si>
  <si>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</si>
  <si>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</si>
  <si>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</si>
  <si>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</si>
  <si>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</si>
  <si>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</si>
  <si>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</si>
  <si>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</si>
  <si>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</si>
  <si>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</si>
  <si>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</si>
  <si>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</si>
  <si>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</si>
  <si>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</si>
  <si>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</si>
  <si>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</si>
  <si>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</si>
  <si>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</si>
  <si>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</si>
  <si>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</si>
  <si>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</si>
  <si>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</si>
  <si>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</si>
  <si>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</si>
  <si>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</si>
  <si>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</si>
  <si>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</si>
  <si>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</si>
  <si>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</si>
  <si>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</si>
  <si>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</si>
  <si>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</si>
  <si>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</si>
  <si>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</si>
  <si>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</si>
  <si>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</si>
  <si>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</si>
  <si>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</si>
  <si>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</si>
  <si>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</si>
  <si>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</si>
  <si>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</si>
  <si>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</si>
  <si>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</si>
  <si>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</si>
  <si>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</si>
  <si>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</si>
  <si>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</si>
  <si>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</si>
  <si>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</si>
  <si>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</si>
  <si>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</si>
  <si>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</si>
  <si>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</si>
  <si>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</si>
  <si>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</si>
  <si>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</si>
  <si>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</si>
  <si>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</si>
  <si>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</si>
  <si>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</si>
  <si>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</si>
  <si>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</si>
  <si>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</si>
  <si>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</si>
  <si>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</si>
  <si>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</si>
  <si>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</si>
  <si>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</si>
  <si>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</si>
  <si>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</si>
  <si>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</si>
  <si>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</si>
  <si>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</si>
  <si>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</si>
  <si>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</si>
  <si>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</si>
  <si>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</si>
  <si>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</si>
  <si>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</si>
  <si>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</si>
  <si>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</si>
  <si>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</si>
  <si>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</si>
  <si>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</si>
  <si>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</si>
  <si>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</si>
  <si>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</si>
  <si>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</si>
  <si>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</si>
  <si>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</si>
  <si>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</si>
  <si>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</si>
  <si>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</si>
  <si>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</si>
  <si>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</si>
  <si>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</si>
  <si>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</si>
  <si>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</si>
  <si>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</si>
  <si>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</si>
  <si>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</si>
  <si>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</si>
  <si>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</si>
  <si>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</si>
  <si>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</si>
  <si>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</si>
  <si>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</si>
  <si>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</si>
  <si>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</si>
  <si>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</si>
  <si>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</si>
  <si>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</si>
  <si>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</si>
  <si>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</si>
  <si>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</si>
  <si>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</si>
  <si>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</si>
  <si>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</si>
  <si>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</si>
  <si>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</si>
  <si>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</si>
  <si>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</si>
  <si>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</si>
  <si>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</si>
  <si>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</si>
  <si>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</si>
  <si>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</si>
  <si>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</si>
  <si>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</si>
  <si>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</si>
  <si>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</si>
  <si>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</si>
  <si>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</si>
  <si>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</si>
  <si>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</si>
  <si>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</si>
  <si>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</si>
  <si>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</si>
  <si>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</si>
  <si>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</si>
  <si>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</si>
  <si>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</si>
  <si>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</si>
  <si>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</si>
  <si>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</si>
  <si>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</si>
  <si>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</si>
  <si>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</si>
  <si>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</si>
  <si>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</si>
  <si>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</si>
  <si>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</si>
  <si>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</si>
  <si>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</si>
  <si>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</si>
  <si>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</si>
  <si>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</si>
  <si>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</si>
  <si>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</si>
  <si>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</si>
  <si>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</si>
  <si>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</si>
  <si>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</si>
  <si>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</si>
  <si>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</si>
  <si>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</si>
  <si>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</si>
  <si>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</si>
  <si>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</si>
  <si>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</si>
  <si>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</si>
  <si>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</si>
  <si>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</si>
  <si>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</si>
  <si>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</si>
  <si>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</si>
  <si>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</si>
  <si>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</si>
  <si>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</si>
  <si>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</si>
  <si>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</si>
  <si>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</si>
  <si>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</si>
  <si>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</si>
  <si>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</si>
  <si>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</si>
  <si>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</si>
  <si>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</si>
  <si>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</si>
  <si>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</si>
  <si>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</si>
  <si>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</si>
  <si>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</si>
  <si>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</si>
  <si>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</si>
  <si>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</si>
  <si>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</si>
  <si>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</si>
  <si>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</si>
  <si>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</si>
  <si>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</si>
  <si>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</si>
  <si>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</si>
  <si>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</si>
  <si>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</si>
  <si>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</si>
  <si>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</si>
  <si>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</si>
  <si>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</si>
  <si>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</si>
  <si>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</si>
  <si>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</si>
  <si>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</si>
  <si>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</si>
  <si>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</si>
  <si>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</si>
  <si>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</si>
  <si>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</si>
  <si>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</si>
  <si>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</si>
  <si>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</si>
  <si>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</si>
  <si>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</si>
  <si>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</si>
  <si>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</si>
  <si>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</si>
  <si>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</si>
  <si>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</si>
  <si>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</si>
  <si>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</si>
  <si>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</si>
  <si>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</si>
  <si>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</si>
  <si>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</si>
  <si>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</si>
  <si>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</si>
  <si>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</si>
  <si>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</si>
  <si>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</si>
  <si>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</si>
  <si>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</si>
  <si>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</si>
  <si>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</si>
  <si>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</si>
  <si>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</si>
  <si>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</si>
  <si>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</si>
  <si>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</si>
  <si>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</si>
  <si>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</si>
  <si>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</si>
  <si>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</si>
  <si>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</si>
  <si>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</si>
  <si>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</si>
  <si>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</si>
  <si>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</si>
  <si>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</si>
  <si>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</si>
  <si>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</si>
  <si>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</si>
  <si>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</si>
  <si>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</si>
  <si>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</si>
  <si>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</si>
  <si>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</si>
  <si>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</si>
  <si>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</si>
  <si>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</si>
  <si>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</si>
  <si>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</si>
  <si>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</si>
  <si>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</si>
  <si>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</si>
  <si>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</si>
  <si>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</si>
  <si>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</si>
  <si>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</si>
  <si>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</si>
  <si>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</si>
  <si>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</si>
  <si>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</si>
  <si>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</si>
  <si>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</si>
  <si>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</si>
  <si>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</si>
  <si>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</si>
  <si>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</si>
  <si>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</si>
  <si>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</si>
  <si>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</si>
  <si>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</si>
  <si>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</si>
  <si>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</si>
  <si>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</si>
  <si>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</si>
  <si>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</si>
  <si>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</si>
  <si>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</si>
  <si>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</si>
  <si>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</si>
  <si>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</si>
  <si>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</si>
  <si>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</si>
  <si>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</si>
  <si>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</si>
  <si>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</si>
  <si>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</si>
  <si>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</si>
  <si>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</si>
  <si>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</si>
  <si>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</si>
  <si>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</si>
  <si>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</si>
  <si>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</si>
  <si>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</si>
  <si>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</si>
  <si>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</si>
  <si>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</si>
  <si>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</si>
  <si>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</si>
  <si>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</si>
  <si>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</si>
  <si>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</si>
  <si>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</si>
  <si>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</si>
  <si>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</si>
  <si>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</si>
  <si>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</si>
  <si>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</si>
  <si>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</si>
  <si>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</si>
  <si>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</si>
  <si>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</si>
  <si>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</si>
  <si>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</si>
  <si>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</si>
  <si>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</si>
  <si>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</si>
  <si>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</si>
  <si>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</si>
  <si>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</si>
  <si>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</si>
  <si>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</si>
  <si>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</si>
  <si>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</si>
  <si>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</si>
  <si>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</si>
  <si>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</si>
  <si>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</si>
  <si>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</si>
  <si>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</si>
  <si>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</si>
  <si>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</si>
  <si>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</si>
  <si>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</si>
  <si>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</si>
  <si>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</si>
  <si>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</si>
  <si>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</si>
  <si>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</si>
  <si>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</si>
  <si>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</si>
  <si>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</si>
  <si>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</si>
  <si>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</si>
  <si>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</si>
  <si>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</si>
  <si>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</si>
  <si>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</si>
  <si>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</si>
  <si>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</si>
  <si>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</si>
  <si>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</si>
  <si>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</si>
  <si>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</si>
  <si>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</si>
  <si>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</si>
  <si>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</si>
  <si>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</si>
  <si>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</si>
  <si>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</si>
  <si>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</si>
  <si>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</si>
  <si>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</si>
  <si>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</si>
  <si>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</si>
  <si>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</si>
  <si>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</si>
  <si>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</si>
  <si>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</si>
  <si>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</si>
  <si>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</si>
  <si>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</si>
  <si>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</si>
  <si>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</si>
  <si>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</si>
  <si>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</si>
  <si>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</si>
  <si>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</si>
  <si>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</si>
  <si>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</si>
  <si>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</si>
  <si>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</si>
  <si>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</si>
  <si>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</si>
  <si>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</si>
  <si>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</si>
  <si>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</si>
  <si>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</si>
  <si>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</si>
  <si>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</si>
  <si>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</si>
  <si>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</si>
  <si>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</si>
  <si>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</si>
  <si>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</si>
  <si>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</si>
  <si>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</si>
  <si>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</si>
  <si>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</si>
  <si>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</si>
  <si>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</si>
  <si>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</si>
  <si>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</si>
  <si>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</si>
  <si>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</si>
  <si>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</si>
  <si>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</si>
  <si>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</si>
  <si>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</si>
  <si>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</si>
  <si>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</si>
  <si>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</si>
  <si>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</si>
  <si>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</si>
  <si>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</si>
  <si>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</si>
  <si>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</si>
  <si>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</si>
  <si>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</si>
  <si>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</si>
  <si>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</si>
  <si>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</si>
  <si>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</si>
  <si>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</si>
  <si>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</si>
  <si>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</si>
  <si>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</si>
  <si>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</si>
  <si>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</si>
  <si>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</si>
  <si>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</si>
  <si>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</si>
  <si>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</si>
  <si>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</si>
  <si>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</si>
  <si>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</si>
  <si>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</si>
  <si>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</si>
  <si>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</si>
  <si>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</si>
  <si>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</si>
  <si>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</si>
  <si>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</si>
  <si>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</si>
  <si>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</si>
  <si>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</si>
  <si>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</si>
  <si>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</si>
  <si>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</si>
  <si>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</si>
  <si>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</si>
  <si>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</si>
  <si>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</si>
  <si>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</si>
  <si>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</si>
  <si>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</si>
  <si>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</si>
  <si>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</si>
  <si>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</si>
  <si>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</si>
  <si>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</si>
  <si>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</si>
  <si>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</si>
  <si>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</si>
  <si>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</si>
  <si>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</si>
  <si>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</si>
  <si>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</si>
  <si>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</si>
  <si>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</si>
  <si>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</si>
  <si>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</si>
  <si>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</si>
  <si>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</si>
  <si>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</si>
  <si>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</si>
  <si>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</si>
  <si>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</si>
  <si>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</si>
  <si>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</si>
  <si>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</si>
  <si>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</si>
  <si>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</si>
  <si>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</si>
  <si>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</si>
  <si>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</si>
  <si>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</si>
  <si>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</si>
  <si>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</si>
  <si>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</si>
  <si>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</si>
  <si>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</si>
  <si>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</si>
  <si>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</si>
  <si>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</si>
  <si>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</si>
  <si>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</si>
  <si>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</si>
  <si>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</si>
  <si>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</si>
  <si>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</si>
  <si>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</si>
  <si>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</si>
  <si>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</si>
  <si>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</si>
  <si>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</si>
  <si>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</si>
  <si>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</si>
  <si>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</si>
  <si>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</si>
  <si>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</si>
  <si>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</si>
  <si>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</si>
  <si>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</si>
  <si>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</si>
  <si>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</si>
  <si>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</si>
  <si>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</si>
  <si>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</si>
  <si>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</si>
  <si>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</si>
  <si>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</si>
  <si>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</si>
  <si>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</si>
  <si>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</si>
  <si>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</si>
  <si>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</si>
  <si>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</si>
  <si>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</si>
  <si>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</si>
  <si>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</si>
  <si>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</si>
  <si>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</si>
  <si>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</si>
  <si>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</si>
  <si>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</si>
  <si>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</si>
  <si>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</si>
  <si>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</si>
  <si>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</si>
  <si>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</si>
  <si>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</si>
  <si>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</si>
  <si>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</si>
  <si>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</si>
  <si>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</si>
  <si>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</si>
  <si>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</si>
  <si>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</si>
  <si>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</si>
  <si>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</si>
  <si>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</si>
  <si>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</si>
  <si>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</si>
  <si>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</si>
  <si>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</si>
  <si>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</si>
  <si>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</si>
  <si>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</si>
  <si>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</si>
  <si>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</si>
  <si>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</si>
  <si>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</si>
  <si>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</si>
  <si>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</si>
  <si>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</si>
  <si>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</si>
  <si>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</si>
  <si>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</si>
  <si>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</si>
  <si>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</si>
  <si>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</si>
  <si>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</si>
  <si>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</si>
  <si>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</si>
  <si>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</si>
  <si>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</si>
  <si>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</si>
  <si>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</si>
  <si>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</si>
  <si>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</si>
  <si>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</si>
  <si>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</si>
  <si>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</si>
  <si>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</si>
  <si>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</si>
  <si>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</si>
  <si>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</si>
  <si>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</si>
  <si>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</si>
  <si>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</si>
  <si>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</si>
  <si>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</si>
  <si>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</si>
  <si>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</si>
  <si>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</si>
  <si>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</si>
  <si>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</si>
  <si>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</si>
  <si>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</si>
  <si>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</si>
  <si>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</si>
  <si>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</si>
  <si>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</si>
  <si>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</si>
  <si>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</si>
  <si>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</si>
  <si>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</si>
  <si>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</si>
  <si>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</si>
  <si>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</si>
  <si>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</si>
  <si>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</si>
  <si>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</si>
  <si>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</si>
  <si>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</si>
  <si>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</si>
  <si>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</si>
  <si>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</si>
  <si>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</si>
  <si>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</si>
  <si>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</si>
  <si>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</si>
  <si>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</si>
  <si>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</si>
  <si>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</si>
  <si>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</si>
  <si>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</si>
  <si>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</si>
  <si>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</si>
  <si>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</si>
  <si>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</si>
  <si>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</si>
  <si>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</si>
  <si>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</si>
  <si>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</si>
  <si>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</si>
  <si>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</si>
  <si>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</si>
  <si>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</si>
  <si>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</si>
  <si>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</si>
  <si>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</si>
  <si>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</si>
  <si>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</si>
  <si>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</si>
  <si>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</si>
  <si>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</si>
  <si>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</si>
  <si>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</si>
  <si>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</si>
  <si>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</si>
  <si>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</si>
  <si>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</si>
  <si>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</si>
  <si>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</si>
  <si>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</si>
  <si>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</si>
  <si>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</si>
  <si>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</si>
  <si>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</si>
  <si>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</si>
  <si>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</si>
  <si>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</si>
  <si>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</si>
  <si>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</si>
  <si>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</si>
  <si>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</si>
  <si>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</si>
  <si>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</si>
  <si>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</si>
  <si>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</si>
  <si>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</si>
  <si>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</si>
  <si>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</si>
  <si>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</si>
  <si>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</si>
  <si>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</si>
  <si>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</si>
  <si>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</si>
  <si>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</si>
  <si>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</si>
  <si>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</si>
  <si>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</si>
  <si>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</si>
  <si>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</si>
  <si>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</si>
  <si>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</si>
  <si>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</si>
  <si>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</si>
  <si>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</si>
  <si>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</si>
  <si>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</si>
  <si>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</si>
  <si>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</si>
  <si>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</si>
  <si>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</si>
  <si>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</si>
  <si>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</si>
  <si>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</si>
  <si>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</si>
  <si>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</si>
  <si>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</si>
  <si>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</si>
  <si>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</si>
  <si>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</si>
  <si>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</si>
  <si>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</si>
  <si>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</si>
  <si>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</si>
  <si>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</si>
  <si>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</si>
  <si>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</si>
  <si>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</si>
  <si>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</si>
  <si>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</si>
  <si>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</si>
  <si>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</si>
  <si>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</si>
  <si>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</si>
  <si>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</si>
  <si>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</si>
  <si>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</si>
  <si>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</si>
  <si>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</si>
  <si>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</si>
  <si>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</si>
  <si>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</si>
  <si>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</si>
  <si>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</si>
  <si>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</si>
  <si>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</si>
  <si>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</si>
  <si>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</si>
  <si>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</si>
  <si>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</si>
  <si>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</si>
  <si>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</si>
  <si>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</si>
  <si>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</si>
  <si>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</si>
  <si>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</si>
  <si>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</si>
  <si>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</si>
  <si>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</si>
  <si>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</si>
  <si>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</si>
  <si>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</si>
  <si>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</si>
  <si>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</si>
  <si>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</si>
  <si>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</si>
  <si>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</si>
  <si>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</si>
  <si>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</si>
  <si>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</si>
  <si>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</si>
  <si>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</si>
  <si>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</si>
  <si>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</si>
  <si>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</si>
  <si>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</si>
  <si>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</si>
  <si>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</si>
  <si>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</si>
  <si>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</si>
  <si>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</si>
  <si>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</si>
  <si>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</si>
  <si>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</si>
  <si>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</si>
  <si>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</si>
  <si>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</si>
  <si>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</si>
  <si>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</si>
  <si>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</si>
  <si>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</si>
  <si>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</si>
  <si>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</si>
  <si>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</si>
  <si>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</si>
  <si>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</si>
  <si>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</si>
  <si>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</si>
  <si>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</si>
  <si>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</si>
  <si>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</si>
  <si>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</si>
  <si>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</si>
  <si>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</si>
  <si>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</si>
  <si>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</si>
  <si>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</si>
  <si>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</si>
  <si>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</si>
  <si>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</si>
  <si>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</si>
  <si>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</si>
  <si>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</si>
  <si>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</si>
  <si>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</si>
  <si>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</si>
  <si>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</si>
  <si>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</si>
  <si>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</si>
  <si>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</si>
  <si>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</si>
  <si>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</si>
  <si>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</si>
  <si>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</si>
  <si>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</si>
  <si>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</si>
  <si>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</si>
  <si>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</si>
  <si>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</si>
  <si>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</si>
  <si>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</si>
  <si>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</si>
  <si>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</si>
  <si>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</si>
  <si>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</si>
  <si>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</si>
  <si>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</si>
  <si>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</si>
  <si>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</si>
  <si>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</si>
  <si>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</si>
  <si>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</si>
  <si>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</si>
  <si>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</si>
  <si>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</si>
  <si>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</si>
  <si>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</si>
  <si>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</si>
  <si>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</si>
  <si>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</si>
  <si>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</si>
  <si>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</si>
  <si>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</si>
  <si>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</si>
  <si>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</si>
  <si>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</si>
  <si>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</si>
  <si>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</si>
  <si>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</si>
  <si>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</si>
  <si>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</si>
  <si>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</si>
  <si>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</si>
  <si>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</si>
  <si>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</si>
  <si>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</si>
  <si>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</si>
  <si>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</si>
  <si>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</si>
  <si>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</si>
  <si>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</si>
  <si>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</si>
  <si>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</si>
  <si>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</si>
  <si>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</si>
  <si>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</si>
  <si>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</si>
  <si>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</si>
  <si>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</si>
  <si>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</si>
  <si>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</si>
  <si>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</si>
  <si>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</si>
  <si>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</si>
  <si>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</si>
  <si>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</si>
  <si>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</si>
  <si>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</si>
  <si>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</si>
  <si>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</si>
  <si>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</si>
  <si>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</si>
  <si>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</si>
  <si>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</si>
  <si>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</si>
  <si>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</si>
  <si>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</si>
  <si>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</si>
  <si>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</si>
  <si>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</si>
  <si>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</si>
  <si>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</si>
  <si>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</si>
  <si>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</si>
  <si>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</si>
  <si>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</si>
  <si>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</si>
  <si>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</si>
  <si>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</si>
  <si>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</si>
  <si>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</si>
  <si>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</si>
  <si>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</si>
  <si>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</si>
  <si>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</si>
  <si>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</si>
  <si>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</si>
  <si>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</si>
  <si>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</si>
  <si>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</si>
  <si>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</si>
  <si>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</si>
  <si>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</si>
  <si>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</si>
  <si>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</si>
  <si>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</si>
  <si>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</si>
  <si>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</si>
  <si>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</si>
  <si>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</si>
  <si>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</si>
  <si>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</si>
  <si>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</si>
  <si>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</si>
  <si>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</si>
  <si>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</si>
  <si>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</si>
  <si>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</si>
  <si>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</si>
  <si>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</si>
  <si>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</si>
  <si>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</si>
  <si>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</si>
  <si>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</si>
  <si>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</si>
  <si>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</si>
  <si>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</si>
  <si>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</si>
  <si>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</si>
  <si>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</si>
  <si>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</si>
  <si>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</si>
  <si>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</si>
  <si>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</si>
  <si>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</si>
  <si>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</si>
  <si>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</si>
  <si>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</si>
  <si>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</si>
  <si>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</si>
  <si>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</si>
  <si>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</si>
  <si>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</si>
  <si>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</si>
  <si>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</si>
  <si>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</si>
  <si>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</si>
  <si>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</si>
  <si>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</si>
  <si>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</si>
  <si>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</si>
  <si>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</si>
  <si>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</si>
  <si>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</si>
  <si>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</si>
  <si>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</si>
  <si>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</si>
  <si>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</si>
  <si>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</si>
  <si>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</si>
  <si>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</si>
  <si>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</si>
  <si>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</si>
  <si>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</si>
  <si>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</si>
  <si>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</si>
  <si>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</si>
  <si>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</si>
  <si>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</si>
  <si>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</si>
  <si>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</si>
  <si>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</si>
  <si>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</si>
  <si>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</si>
  <si>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</si>
  <si>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</si>
  <si>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</si>
  <si>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</si>
  <si>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</si>
  <si>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</si>
  <si>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</si>
  <si>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</si>
  <si>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</si>
  <si>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</si>
  <si>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</si>
  <si>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</si>
  <si>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</si>
  <si>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</si>
  <si>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</si>
  <si>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</si>
  <si>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</si>
  <si>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</si>
  <si>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</si>
  <si>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</si>
  <si>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</si>
  <si>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</si>
  <si>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</si>
  <si>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</si>
  <si>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</si>
  <si>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</si>
  <si>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</si>
  <si>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</si>
  <si>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</si>
  <si>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</si>
  <si>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</si>
  <si>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</si>
  <si>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</si>
  <si>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</si>
  <si>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</si>
  <si>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</si>
  <si>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</si>
  <si>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</si>
  <si>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</si>
  <si>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</si>
  <si>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</si>
  <si>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</si>
  <si>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</si>
  <si>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</si>
  <si>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</si>
  <si>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</si>
  <si>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</si>
  <si>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</si>
  <si>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</si>
  <si>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</si>
  <si>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</si>
  <si>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</si>
  <si>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</si>
  <si>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</si>
  <si>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</si>
  <si>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</si>
  <si>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</si>
  <si>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</si>
  <si>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</si>
  <si>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</si>
  <si>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</si>
  <si>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</si>
  <si>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</si>
  <si>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</si>
  <si>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</si>
  <si>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</si>
  <si>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</si>
  <si>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</si>
  <si>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</si>
  <si>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</si>
  <si>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</si>
  <si>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</si>
  <si>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</si>
  <si>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</si>
  <si>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</si>
  <si>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</si>
  <si>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</si>
  <si>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</si>
  <si>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</si>
  <si>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</si>
  <si>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</si>
  <si>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</si>
  <si>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</si>
  <si>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</si>
  <si>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</si>
  <si>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</si>
  <si>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</si>
  <si>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</si>
  <si>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</si>
  <si>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</si>
  <si>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</si>
  <si>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</si>
  <si>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</si>
  <si>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</si>
  <si>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</si>
  <si>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</si>
  <si>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</si>
  <si>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</si>
  <si>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</si>
  <si>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</si>
  <si>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</si>
  <si>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</si>
  <si>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</si>
  <si>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</si>
  <si>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</si>
  <si>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</si>
  <si>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</si>
  <si>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</si>
  <si>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</si>
  <si>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</si>
  <si>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</si>
  <si>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</si>
  <si>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</si>
  <si>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</si>
  <si>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</si>
  <si>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</si>
  <si>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</si>
  <si>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</si>
  <si>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</si>
  <si>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</si>
  <si>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</si>
  <si>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</si>
  <si>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</si>
  <si>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</si>
  <si>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</si>
  <si>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</si>
  <si>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</si>
  <si>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</si>
  <si>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</si>
  <si>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</si>
  <si>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</si>
  <si>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</si>
  <si>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</si>
  <si>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</si>
  <si>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</si>
  <si>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</si>
  <si>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</si>
  <si>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</si>
  <si>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</si>
  <si>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</si>
  <si>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</si>
  <si>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</si>
  <si>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</si>
  <si>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</si>
  <si>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</si>
  <si>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</si>
  <si>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</si>
  <si>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</si>
  <si>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</si>
  <si>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</si>
  <si>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</si>
  <si>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</si>
  <si>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</si>
  <si>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</si>
  <si>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</si>
  <si>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</si>
  <si>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</si>
  <si>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</si>
  <si>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</si>
  <si>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</si>
  <si>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</si>
  <si>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</si>
  <si>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</si>
  <si>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</si>
  <si>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</si>
  <si>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</si>
  <si>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</si>
  <si>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</si>
  <si>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</si>
  <si>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</si>
  <si>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</si>
  <si>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</si>
  <si>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</si>
  <si>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</si>
  <si>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</si>
  <si>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</si>
  <si>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</si>
  <si>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</si>
  <si>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</si>
  <si>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</si>
  <si>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</si>
  <si>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</si>
  <si>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</si>
  <si>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</si>
  <si>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</si>
  <si>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</si>
  <si>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</si>
  <si>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</si>
  <si>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</si>
  <si>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</si>
  <si>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</si>
  <si>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</si>
  <si>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</si>
  <si>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</si>
  <si>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</si>
  <si>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</si>
  <si>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</si>
  <si>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</si>
  <si>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</si>
  <si>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</si>
  <si>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</si>
  <si>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</si>
  <si>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</si>
  <si>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</si>
  <si>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</si>
  <si>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</si>
  <si>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</si>
  <si>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</si>
  <si>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</si>
  <si>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</si>
  <si>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</si>
  <si>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</si>
  <si>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</si>
  <si>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</si>
  <si>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</si>
  <si>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</si>
  <si>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</si>
  <si>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</si>
  <si>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</si>
  <si>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</si>
  <si>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</si>
  <si>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</si>
  <si>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</si>
  <si>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</si>
  <si>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</si>
  <si>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</si>
  <si>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</si>
  <si>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</si>
  <si>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</si>
  <si>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</si>
  <si>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</si>
  <si>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</si>
  <si>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</si>
  <si>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</si>
  <si>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</si>
  <si>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</si>
  <si>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</si>
  <si>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</si>
  <si>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</si>
  <si>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</si>
  <si>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</si>
  <si>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</si>
  <si>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</si>
  <si>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</si>
  <si>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</si>
  <si>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</si>
  <si>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</si>
  <si>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</si>
  <si>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</si>
  <si>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</si>
  <si>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</si>
  <si>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</si>
  <si>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</si>
  <si>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</si>
  <si>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</si>
  <si>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</si>
  <si>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</si>
  <si>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</si>
  <si>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</si>
  <si>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</si>
  <si>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</si>
  <si>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</si>
  <si>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</si>
  <si>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</si>
  <si>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</si>
  <si>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</si>
  <si>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</si>
  <si>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</si>
  <si>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</si>
  <si>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</si>
  <si>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</si>
  <si>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</si>
  <si>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</si>
  <si>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</si>
  <si>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</si>
  <si>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</si>
  <si>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</si>
  <si>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</si>
  <si>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</si>
  <si>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</si>
  <si>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</si>
  <si>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</si>
  <si>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</si>
  <si>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</si>
  <si>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</si>
  <si>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</si>
  <si>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</si>
  <si>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</si>
  <si>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</si>
  <si>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</si>
  <si>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</si>
  <si>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</si>
  <si>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</si>
  <si>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</si>
  <si>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</si>
  <si>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</si>
  <si>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</si>
  <si>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</si>
  <si>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</si>
  <si>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</si>
  <si>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</si>
  <si>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</si>
  <si>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</si>
  <si>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</si>
  <si>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</si>
  <si>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</si>
  <si>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</si>
  <si>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</si>
  <si>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</si>
  <si>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</si>
  <si>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</si>
  <si>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</si>
  <si>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</si>
  <si>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</si>
  <si>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</si>
  <si>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</si>
  <si>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</si>
  <si>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</si>
  <si>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</si>
  <si>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</si>
  <si>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</si>
  <si>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</si>
  <si>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</si>
  <si>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</si>
  <si>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</si>
  <si>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</si>
  <si>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</si>
  <si>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</si>
  <si>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</si>
  <si>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</si>
  <si>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</si>
  <si>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</si>
  <si>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</si>
  <si>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</si>
  <si>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</si>
  <si>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</si>
  <si>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</si>
  <si>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</si>
  <si>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</si>
  <si>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</si>
  <si>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</si>
  <si>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</si>
  <si>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</si>
  <si>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</si>
  <si>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</si>
  <si>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</si>
  <si>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</si>
  <si>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</si>
  <si>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</si>
  <si>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</si>
  <si>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</si>
  <si>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</si>
  <si>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</si>
  <si>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</si>
  <si>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</si>
  <si>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</si>
  <si>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</si>
  <si>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</si>
  <si>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</si>
  <si>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</si>
  <si>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</si>
  <si>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</si>
  <si>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</si>
  <si>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</si>
  <si>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</si>
  <si>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</si>
  <si>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</si>
  <si>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</si>
  <si>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</si>
  <si>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</si>
  <si>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</si>
  <si>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</si>
  <si>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</si>
  <si>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</si>
  <si>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</si>
  <si>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</si>
  <si>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</si>
  <si>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</si>
  <si>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</si>
  <si>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</si>
  <si>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</si>
  <si>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</si>
  <si>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</si>
  <si>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</si>
  <si>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</si>
  <si>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</si>
  <si>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</si>
  <si>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</si>
  <si>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</si>
  <si>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</si>
  <si>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</si>
  <si>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</si>
  <si>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</si>
  <si>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</si>
  <si>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</si>
  <si>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</si>
  <si>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</si>
  <si>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</si>
  <si>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</si>
  <si>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</si>
  <si>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</si>
  <si>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</si>
  <si>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</si>
  <si>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</si>
  <si>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</si>
  <si>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</si>
  <si>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</si>
  <si>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</si>
  <si>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</si>
  <si>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</si>
  <si>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</si>
  <si>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</si>
  <si>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</si>
  <si>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</si>
  <si>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</si>
  <si>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</si>
  <si>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</si>
  <si>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</si>
  <si>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</si>
  <si>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</si>
  <si>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</si>
  <si>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</si>
  <si>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</si>
  <si>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</si>
  <si>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</si>
  <si>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</si>
  <si>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</si>
  <si>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</si>
  <si>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</si>
  <si>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</si>
  <si>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</si>
  <si>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</si>
  <si>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</si>
  <si>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</si>
  <si>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</si>
  <si>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</si>
  <si>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</si>
  <si>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</si>
  <si>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</si>
  <si>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</si>
  <si>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</si>
  <si>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</si>
  <si>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</si>
  <si>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</si>
  <si>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</si>
  <si>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</si>
  <si>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</si>
  <si>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</si>
  <si>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</si>
  <si>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</si>
  <si>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</si>
  <si>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</si>
  <si>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</si>
  <si>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</si>
  <si>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</si>
  <si>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</si>
  <si>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</si>
  <si>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</si>
  <si>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</si>
  <si>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</si>
  <si>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</si>
  <si>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</si>
  <si>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</si>
  <si>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</si>
  <si>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</si>
  <si>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</si>
  <si>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</si>
  <si>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</si>
  <si>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</si>
  <si>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</si>
  <si>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</si>
  <si>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</si>
  <si>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</si>
  <si>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</si>
  <si>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</si>
  <si>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</si>
  <si>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</si>
  <si>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</si>
  <si>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</si>
  <si>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</si>
  <si>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</si>
  <si>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</si>
  <si>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</si>
  <si>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</si>
  <si>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</si>
  <si>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</si>
  <si>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</si>
  <si>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</si>
  <si>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</si>
  <si>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</si>
  <si>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</si>
  <si>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</si>
  <si>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</si>
  <si>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</si>
  <si>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</si>
  <si>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</si>
  <si>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</si>
  <si>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</si>
  <si>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</si>
  <si>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</si>
  <si>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</si>
  <si>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</si>
  <si>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</si>
  <si>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</si>
  <si>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</si>
  <si>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</si>
  <si>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</si>
  <si>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</si>
  <si>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</si>
  <si>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</si>
  <si>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</si>
  <si>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</si>
  <si>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</si>
  <si>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</si>
  <si>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</si>
  <si>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</si>
  <si>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</si>
  <si>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</si>
  <si>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</si>
  <si>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</si>
  <si>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</si>
  <si>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</si>
  <si>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</si>
  <si>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</si>
  <si>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</si>
  <si>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</si>
  <si>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</si>
  <si>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</si>
  <si>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</si>
  <si>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</si>
  <si>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</si>
  <si>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</si>
  <si>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</si>
  <si>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</si>
  <si>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</si>
  <si>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</si>
  <si>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</si>
  <si>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</si>
  <si>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</si>
  <si>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</si>
  <si>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</si>
  <si>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</si>
  <si>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</si>
  <si>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</si>
  <si>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</si>
  <si>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</si>
  <si>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</si>
  <si>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</si>
  <si>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</si>
  <si>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</si>
  <si>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</si>
  <si>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</si>
  <si>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</si>
  <si>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</si>
  <si>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</si>
  <si>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</si>
  <si>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</si>
  <si>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</si>
  <si>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</si>
  <si>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</si>
  <si>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</si>
  <si>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</si>
  <si>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</si>
  <si>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</si>
  <si>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</si>
  <si>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</si>
  <si>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</si>
  <si>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</si>
  <si>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</si>
  <si>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</si>
  <si>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</si>
  <si>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</si>
  <si>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</si>
  <si>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</si>
  <si>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</si>
  <si>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</si>
  <si>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</si>
  <si>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</si>
  <si>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</si>
  <si>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</si>
  <si>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</si>
  <si>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</si>
  <si>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</si>
  <si>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</si>
  <si>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</si>
  <si>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</si>
  <si>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</si>
  <si>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</si>
  <si>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</si>
  <si>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</si>
  <si>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</si>
  <si>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</si>
  <si>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</si>
  <si>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</si>
  <si>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</si>
  <si>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</si>
  <si>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</si>
  <si>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</si>
  <si>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</si>
  <si>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</si>
  <si>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</si>
  <si>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</si>
  <si>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</si>
  <si>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</si>
  <si>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</si>
  <si>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</si>
  <si>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</si>
  <si>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</si>
  <si>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</si>
  <si>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</si>
  <si>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</si>
  <si>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</si>
  <si>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</si>
  <si>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</si>
  <si>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</si>
  <si>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</si>
  <si>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</si>
  <si>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</si>
  <si>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</si>
  <si>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</si>
  <si>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</si>
  <si>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</si>
  <si>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</si>
  <si>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</si>
  <si>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</si>
  <si>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</si>
  <si>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</si>
  <si>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</si>
  <si>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</si>
  <si>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</si>
  <si>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</si>
  <si>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</si>
  <si>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</si>
  <si>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</si>
  <si>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</si>
  <si>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</si>
  <si>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</si>
  <si>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</si>
  <si>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</si>
  <si>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</si>
  <si>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</si>
  <si>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</si>
  <si>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</si>
  <si>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</si>
  <si>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</si>
  <si>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</si>
  <si>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</si>
  <si>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</si>
  <si>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</si>
  <si>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</si>
  <si>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</si>
  <si>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</si>
  <si>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</si>
  <si>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</si>
  <si>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</si>
  <si>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</si>
  <si>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</si>
  <si>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</si>
  <si>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</si>
  <si>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</si>
  <si>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</si>
  <si>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</si>
  <si>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</si>
  <si>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</si>
  <si>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</si>
  <si>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</si>
  <si>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</si>
  <si>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</si>
  <si>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</si>
  <si>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</si>
  <si>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</si>
  <si>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</si>
  <si>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</si>
  <si>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</si>
  <si>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</si>
  <si>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</si>
  <si>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</si>
  <si>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</si>
  <si>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</si>
  <si>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</si>
  <si>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</si>
  <si>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</si>
  <si>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</si>
  <si>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</si>
  <si>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</si>
  <si>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</si>
  <si>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</si>
  <si>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</si>
  <si>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</si>
  <si>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</si>
  <si>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</si>
  <si>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</si>
  <si>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</si>
  <si>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</si>
  <si>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</si>
  <si>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</si>
  <si>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</si>
  <si>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</si>
  <si>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</si>
  <si>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</si>
  <si>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</si>
  <si>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</si>
  <si>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</si>
  <si>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</si>
  <si>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</si>
  <si>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</si>
  <si>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</si>
  <si>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</si>
  <si>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</si>
  <si>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</si>
  <si>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</si>
  <si>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</si>
  <si>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</si>
  <si>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</si>
  <si>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</si>
  <si>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</si>
  <si>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</si>
  <si>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</si>
  <si>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</si>
  <si>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</si>
  <si>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</si>
  <si>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</si>
  <si>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</si>
  <si>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</si>
  <si>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</si>
  <si>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</si>
  <si>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</si>
  <si>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</si>
  <si>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</si>
  <si>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</si>
  <si>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</si>
  <si>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</si>
  <si>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</si>
  <si>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</si>
  <si>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</si>
  <si>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</si>
  <si>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</si>
  <si>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</si>
  <si>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</si>
  <si>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</si>
  <si>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</si>
  <si>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</si>
  <si>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</si>
  <si>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</si>
  <si>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</si>
  <si>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</si>
  <si>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</si>
  <si>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</si>
  <si>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</si>
  <si>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</si>
  <si>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</si>
  <si>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</si>
  <si>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</si>
  <si>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</si>
  <si>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</si>
  <si>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</si>
  <si>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</si>
  <si>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</si>
  <si>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</si>
  <si>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</si>
  <si>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</si>
  <si>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</si>
  <si>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</si>
  <si>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</si>
  <si>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</si>
  <si>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</si>
  <si>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</si>
  <si>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</si>
  <si>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</si>
  <si>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</si>
  <si>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</si>
  <si>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</si>
  <si>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</si>
  <si>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</si>
  <si>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</si>
  <si>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</si>
  <si>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</si>
  <si>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</si>
  <si>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</si>
  <si>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</si>
  <si>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</si>
  <si>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</si>
  <si>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</si>
  <si>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</si>
  <si>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</si>
  <si>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</si>
  <si>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</si>
  <si>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</si>
  <si>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</si>
  <si>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</si>
  <si>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</si>
  <si>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</si>
  <si>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</si>
  <si>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</si>
  <si>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</si>
  <si>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</si>
  <si>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</si>
  <si>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</si>
  <si>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</si>
  <si>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</si>
  <si>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</si>
  <si>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</si>
  <si>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</si>
  <si>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</si>
  <si>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</si>
  <si>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</si>
  <si>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</si>
  <si>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</si>
  <si>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</si>
  <si>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</si>
  <si>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</si>
  <si>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</si>
  <si>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</si>
  <si>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</si>
  <si>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</si>
  <si>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</si>
  <si>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</si>
  <si>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</si>
  <si>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</si>
  <si>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</si>
  <si>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</si>
  <si>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</si>
  <si>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</si>
  <si>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</si>
  <si>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</si>
  <si>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</si>
  <si>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</si>
  <si>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</si>
  <si>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</si>
  <si>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</si>
  <si>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</si>
  <si>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</si>
  <si>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</si>
  <si>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</si>
  <si>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</si>
  <si>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</si>
  <si>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</si>
  <si>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</si>
  <si>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</si>
  <si>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</si>
  <si>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</si>
  <si>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</si>
  <si>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</si>
  <si>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</si>
  <si>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</si>
  <si>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</si>
  <si>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</si>
  <si>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</si>
  <si>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</si>
  <si>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</si>
  <si>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</si>
  <si>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</si>
  <si>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</si>
  <si>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</si>
  <si>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</si>
  <si>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</si>
  <si>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</si>
  <si>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</si>
  <si>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</si>
  <si>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</si>
  <si>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</si>
  <si>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</si>
  <si>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</si>
  <si>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</si>
  <si>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</si>
  <si>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</si>
  <si>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</si>
  <si>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</si>
  <si>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</si>
  <si>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</si>
  <si>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</si>
  <si>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</si>
  <si>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</si>
  <si>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</si>
  <si>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</si>
  <si>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</si>
  <si>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</si>
  <si>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</si>
  <si>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</si>
  <si>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</si>
  <si>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</si>
  <si>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</si>
  <si>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</si>
  <si>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</si>
  <si>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</si>
  <si>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</si>
  <si>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</si>
  <si>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</si>
  <si>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</si>
  <si>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</si>
  <si>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</si>
  <si>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</si>
  <si>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</si>
  <si>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</si>
  <si>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</si>
  <si>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</si>
  <si>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</si>
  <si>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</si>
  <si>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</si>
  <si>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</si>
  <si>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</si>
  <si>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</si>
  <si>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</si>
  <si>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</si>
  <si>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</si>
  <si>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</si>
  <si>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</si>
  <si>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</si>
  <si>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</si>
  <si>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</si>
  <si>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</si>
  <si>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</si>
  <si>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</si>
  <si>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</si>
  <si>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</si>
  <si>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</si>
  <si>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</si>
  <si>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</si>
  <si>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</si>
  <si>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</si>
  <si>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</si>
  <si>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</si>
  <si>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</si>
  <si>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</si>
  <si>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</si>
  <si>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</si>
  <si>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</si>
  <si>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</si>
  <si>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</si>
  <si>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</si>
  <si>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</si>
  <si>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</si>
  <si>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</si>
  <si>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</si>
  <si>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</si>
  <si>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</si>
  <si>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</si>
  <si>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</si>
  <si>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</si>
  <si>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</si>
  <si>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</si>
  <si>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</si>
  <si>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</si>
  <si>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</si>
  <si>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</si>
  <si>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</si>
  <si>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</si>
  <si>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</si>
  <si>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</si>
  <si>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</si>
  <si>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</si>
  <si>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</si>
  <si>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</si>
  <si>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</si>
  <si>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</si>
  <si>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</si>
  <si>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</si>
  <si>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</si>
  <si>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</si>
  <si>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</si>
  <si>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</si>
  <si>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</si>
  <si>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</si>
  <si>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</si>
  <si>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</si>
  <si>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</si>
  <si>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</si>
  <si>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</si>
  <si>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</si>
  <si>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</si>
  <si>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</si>
  <si>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</si>
  <si>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</si>
  <si>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</si>
  <si>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</si>
  <si>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</si>
  <si>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</si>
  <si>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</si>
  <si>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</si>
  <si>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</si>
  <si>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</si>
  <si>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</si>
  <si>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</si>
  <si>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</si>
  <si>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</si>
  <si>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</si>
  <si>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</si>
  <si>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</si>
  <si>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</si>
  <si>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</si>
  <si>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</si>
  <si>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</si>
  <si>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</si>
  <si>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</si>
  <si>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</si>
  <si>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</si>
  <si>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</si>
  <si>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</si>
  <si>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</si>
  <si>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</si>
  <si>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</si>
  <si>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</si>
  <si>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</si>
  <si>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</si>
  <si>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</si>
  <si>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</si>
  <si>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</si>
  <si>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</si>
  <si>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</si>
  <si>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</si>
  <si>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</si>
  <si>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</si>
  <si>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</si>
  <si>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</si>
  <si>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</si>
  <si>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</si>
  <si>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</si>
  <si>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</si>
  <si>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</si>
  <si>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</si>
  <si>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</si>
  <si>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</si>
  <si>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</si>
  <si>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</si>
  <si>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</si>
  <si>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</si>
  <si>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</si>
  <si>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</si>
  <si>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</si>
  <si>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</si>
  <si>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</si>
  <si>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</si>
  <si>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</si>
  <si>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</si>
  <si>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</si>
  <si>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</si>
  <si>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</si>
  <si>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</si>
  <si>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</si>
  <si>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</si>
  <si>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</si>
  <si>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</si>
  <si>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</si>
  <si>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</si>
  <si>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</si>
  <si>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</si>
  <si>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</si>
  <si>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</si>
  <si>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</si>
  <si>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</si>
  <si>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</si>
  <si>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</si>
  <si>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</si>
  <si>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</si>
  <si>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</si>
  <si>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</si>
  <si>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</si>
  <si>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</si>
  <si>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</si>
  <si>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</si>
  <si>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</si>
  <si>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</si>
  <si>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</si>
  <si>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</si>
  <si>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</si>
  <si>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</si>
  <si>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</si>
  <si>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</si>
  <si>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</si>
  <si>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</si>
  <si>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</si>
  <si>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</si>
  <si>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</si>
  <si>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</si>
  <si>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</si>
  <si>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</si>
  <si>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</si>
  <si>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</si>
  <si>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</si>
  <si>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</si>
  <si>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</si>
  <si>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</si>
  <si>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</si>
  <si>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</si>
  <si>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</si>
  <si>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</si>
  <si>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</si>
  <si>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</si>
  <si>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</si>
  <si>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</si>
  <si>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</si>
  <si>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</si>
  <si>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</si>
  <si>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</si>
  <si>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</si>
  <si>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</si>
  <si>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</si>
  <si>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</si>
  <si>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</si>
  <si>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</si>
  <si>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</si>
  <si>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</si>
  <si>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</si>
  <si>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</si>
  <si>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</si>
  <si>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</si>
  <si>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</si>
  <si>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</si>
  <si>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</si>
  <si>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</si>
  <si>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</si>
  <si>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</si>
  <si>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</si>
  <si>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</si>
  <si>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</si>
  <si>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</si>
  <si>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</si>
  <si>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</si>
  <si>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</si>
  <si>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</si>
  <si>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</si>
  <si>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</si>
  <si>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</si>
  <si>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</si>
  <si>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</si>
  <si>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</si>
  <si>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</si>
  <si>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</si>
  <si>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</si>
  <si>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</si>
  <si>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</si>
  <si>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</si>
  <si>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</si>
  <si>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</si>
  <si>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</si>
  <si>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</si>
  <si>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</si>
  <si>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</si>
  <si>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</si>
  <si>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</si>
  <si>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</si>
  <si>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</si>
  <si>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</si>
  <si>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</si>
  <si>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</si>
  <si>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</si>
  <si>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</si>
  <si>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</si>
  <si>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</si>
  <si>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</si>
  <si>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</si>
  <si>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</si>
  <si>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</si>
  <si>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</si>
  <si>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</si>
  <si>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</si>
  <si>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</si>
  <si>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</si>
  <si>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</si>
  <si>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</si>
  <si>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</si>
  <si>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</si>
  <si>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</si>
  <si>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</si>
  <si>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</si>
  <si>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</si>
  <si>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</si>
  <si>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</si>
  <si>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</si>
  <si>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</si>
  <si>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</si>
  <si>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</si>
  <si>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</si>
  <si>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</si>
  <si>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</si>
  <si>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</si>
  <si>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</si>
  <si>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</si>
  <si>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</si>
  <si>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</si>
  <si>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</si>
  <si>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</si>
  <si>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</si>
  <si>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</si>
  <si>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</si>
  <si>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</si>
  <si>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</si>
  <si>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</si>
  <si>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</si>
  <si>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</si>
  <si>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</si>
  <si>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</si>
  <si>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</si>
  <si>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</si>
  <si>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</si>
  <si>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</si>
  <si>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</si>
  <si>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</si>
  <si>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</si>
  <si>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</si>
  <si>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</si>
  <si>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</si>
  <si>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</si>
  <si>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</si>
  <si>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</si>
  <si>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</si>
  <si>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</si>
  <si>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</si>
  <si>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</si>
  <si>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</si>
  <si>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</si>
  <si>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</si>
  <si>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</si>
  <si>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</si>
  <si>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</si>
  <si>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</si>
  <si>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</si>
  <si>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</si>
  <si>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</si>
  <si>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</si>
  <si>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</si>
  <si>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</si>
  <si>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</si>
  <si>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</si>
  <si>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</si>
  <si>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</si>
  <si>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</si>
  <si>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</si>
  <si>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</si>
  <si>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</si>
  <si>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</si>
  <si>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</si>
  <si>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</si>
  <si>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</si>
  <si>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</si>
  <si>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</si>
  <si>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</si>
  <si>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</si>
  <si>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</si>
  <si>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</si>
  <si>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</si>
  <si>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</si>
  <si>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</si>
  <si>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</si>
  <si>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</si>
  <si>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</si>
  <si>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</si>
  <si>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</si>
  <si>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</si>
  <si>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</si>
  <si>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</si>
  <si>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</si>
  <si>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</si>
  <si>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</si>
  <si>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</si>
  <si>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</si>
  <si>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</si>
  <si>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</si>
  <si>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</si>
  <si>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</si>
  <si>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</si>
  <si>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</si>
  <si>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</si>
  <si>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</si>
  <si>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</si>
  <si>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</si>
  <si>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</si>
  <si>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</si>
  <si>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</si>
  <si>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</si>
  <si>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</si>
  <si>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</si>
  <si>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</si>
  <si>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</si>
  <si>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</si>
  <si>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</si>
  <si>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</si>
  <si>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</si>
  <si>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</si>
  <si>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</si>
  <si>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</si>
  <si>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</si>
  <si>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</si>
  <si>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</si>
  <si>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</si>
  <si>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</si>
  <si>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</si>
  <si>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</si>
  <si>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</si>
  <si>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</si>
  <si>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</si>
  <si>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</si>
  <si>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</si>
  <si>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</si>
  <si>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</si>
  <si>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</si>
  <si>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</si>
  <si>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</si>
  <si>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</si>
  <si>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</si>
  <si>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</si>
  <si>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</si>
  <si>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</si>
  <si>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</si>
  <si>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</si>
  <si>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</si>
  <si>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</si>
  <si>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</si>
  <si>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</si>
  <si>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</si>
  <si>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</si>
  <si>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</si>
  <si>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</si>
  <si>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</si>
  <si>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</si>
  <si>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</si>
  <si>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</si>
  <si>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</si>
  <si>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</si>
  <si>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</si>
  <si>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</si>
  <si>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</si>
  <si>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</si>
  <si>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</si>
  <si>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</si>
  <si>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</si>
  <si>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</si>
  <si>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</si>
  <si>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</si>
  <si>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</si>
  <si>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</si>
  <si>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</si>
  <si>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</si>
  <si>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</si>
  <si>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</si>
  <si>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</si>
  <si>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</si>
  <si>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</si>
  <si>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</si>
  <si>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</si>
  <si>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</si>
  <si>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</si>
  <si>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</si>
  <si>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</si>
  <si>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</si>
  <si>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</si>
  <si>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</si>
  <si>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</si>
  <si>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</si>
  <si>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</si>
  <si>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</si>
  <si>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</si>
  <si>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</si>
  <si>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</si>
  <si>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</si>
  <si>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</si>
  <si>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</si>
  <si>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</si>
  <si>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</si>
  <si>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</si>
  <si>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</si>
  <si>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</si>
  <si>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</si>
  <si>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</si>
  <si>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</si>
  <si>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</si>
  <si>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</si>
  <si>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</si>
  <si>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</si>
  <si>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</si>
  <si>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</si>
  <si>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</si>
  <si>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</si>
  <si>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</si>
  <si>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</si>
  <si>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</si>
  <si>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</si>
  <si>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</si>
  <si>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</si>
  <si>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</si>
  <si>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</si>
  <si>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</si>
  <si>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</si>
  <si>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</si>
  <si>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</si>
  <si>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</si>
  <si>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</si>
  <si>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</si>
  <si>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</si>
  <si>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</si>
  <si>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</si>
  <si>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</si>
  <si>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</si>
  <si>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</si>
  <si>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</si>
  <si>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</si>
  <si>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</si>
  <si>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</si>
  <si>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</si>
  <si>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</si>
  <si>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</si>
  <si>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</si>
  <si>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</si>
  <si>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</si>
  <si>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</si>
  <si>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</si>
  <si>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</si>
  <si>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</si>
  <si>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</si>
  <si>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</si>
  <si>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</si>
  <si>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</si>
  <si>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</si>
  <si>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</si>
  <si>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</si>
  <si>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</si>
  <si>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</si>
  <si>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</si>
  <si>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</si>
  <si>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</si>
  <si>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</si>
  <si>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</si>
  <si>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</si>
  <si>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</si>
  <si>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</si>
  <si>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</si>
  <si>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</si>
  <si>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</si>
  <si>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</si>
  <si>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</si>
  <si>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</si>
  <si>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</si>
  <si>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</si>
  <si>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</si>
  <si>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</si>
  <si>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</si>
  <si>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</si>
  <si>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</si>
  <si>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</si>
  <si>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</si>
  <si>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</si>
  <si>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</si>
  <si>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</si>
  <si>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</si>
  <si>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</si>
  <si>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</si>
  <si>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</si>
  <si>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</si>
  <si>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</si>
  <si>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</si>
  <si>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</si>
  <si>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</si>
  <si>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</si>
  <si>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</si>
  <si>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</si>
  <si>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</si>
  <si>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</si>
  <si>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</si>
  <si>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</si>
  <si>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</si>
  <si>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</si>
  <si>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</si>
  <si>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</si>
  <si>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</si>
  <si>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</si>
  <si>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</si>
  <si>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</si>
  <si>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</si>
  <si>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</si>
  <si>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</si>
  <si>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</si>
  <si>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</si>
  <si>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</si>
  <si>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</si>
  <si>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</si>
  <si>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</si>
  <si>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</si>
  <si>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</si>
  <si>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</si>
  <si>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</si>
  <si>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</si>
  <si>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</si>
  <si>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</si>
  <si>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</si>
  <si>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</si>
  <si>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</si>
  <si>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</si>
  <si>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</si>
  <si>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</si>
  <si>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</si>
  <si>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</si>
  <si>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</si>
  <si>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</si>
  <si>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</si>
  <si>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</si>
  <si>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</si>
  <si>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</si>
  <si>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</si>
  <si>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</si>
  <si>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</si>
  <si>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</si>
  <si>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</si>
  <si>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</si>
  <si>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</si>
  <si>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</si>
  <si>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</si>
  <si>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</si>
  <si>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</si>
  <si>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</si>
  <si>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</si>
  <si>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</si>
  <si>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</si>
  <si>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</si>
  <si>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</si>
  <si>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</si>
  <si>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</si>
  <si>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</si>
  <si>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</si>
  <si>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</si>
  <si>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</si>
  <si>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</si>
  <si>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</si>
  <si>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</si>
  <si>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</si>
  <si>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</si>
  <si>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</si>
  <si>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</si>
  <si>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</si>
  <si>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</si>
  <si>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</si>
  <si>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</si>
  <si>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</si>
  <si>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</si>
  <si>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</si>
  <si>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</si>
  <si>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</si>
  <si>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</si>
  <si>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</si>
  <si>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</si>
  <si>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</si>
  <si>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</si>
  <si>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</si>
  <si>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</si>
  <si>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</si>
  <si>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</si>
  <si>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</si>
  <si>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</si>
  <si>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</si>
  <si>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</si>
  <si>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</si>
  <si>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</si>
  <si>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</si>
  <si>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</si>
  <si>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</si>
  <si>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</si>
  <si>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</si>
  <si>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</si>
  <si>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</si>
  <si>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</si>
  <si>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</si>
  <si>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</si>
  <si>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</si>
  <si>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</si>
  <si>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</si>
  <si>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</si>
  <si>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</si>
  <si>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</si>
  <si>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</si>
  <si>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</si>
  <si>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</si>
  <si>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</si>
  <si>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</si>
  <si>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</si>
  <si>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</si>
  <si>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</si>
  <si>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</si>
  <si>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</si>
  <si>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</si>
  <si>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</si>
  <si>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</si>
  <si>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</si>
  <si>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</si>
  <si>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</si>
  <si>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</si>
  <si>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</si>
  <si>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</si>
  <si>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</si>
  <si>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</si>
  <si>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</si>
  <si>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</si>
  <si>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</si>
  <si>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</si>
  <si>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</si>
  <si>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</si>
  <si>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</si>
  <si>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</si>
  <si>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</si>
  <si>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</si>
  <si>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</si>
  <si>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</si>
  <si>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</si>
  <si>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</si>
  <si>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</si>
  <si>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</si>
  <si>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</si>
  <si>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</si>
  <si>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</si>
  <si>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</si>
  <si>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</si>
  <si>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</si>
  <si>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</si>
  <si>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</si>
  <si>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</si>
  <si>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</si>
  <si>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</si>
  <si>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</si>
  <si>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</si>
  <si>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</si>
  <si>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</si>
  <si>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</si>
  <si>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</si>
  <si>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</si>
  <si>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</si>
  <si>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</si>
  <si>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</si>
  <si>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</si>
  <si>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</si>
  <si>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</si>
  <si>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</si>
  <si>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</si>
  <si>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</si>
  <si>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</si>
  <si>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</si>
  <si>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</si>
  <si>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</si>
  <si>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</si>
  <si>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</si>
  <si>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</si>
  <si>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</si>
  <si>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</si>
  <si>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</si>
  <si>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</si>
  <si>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</si>
  <si>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</si>
  <si>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</si>
  <si>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</si>
  <si>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</si>
  <si>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</si>
  <si>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</si>
  <si>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</si>
  <si>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</si>
  <si>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</si>
  <si>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</si>
  <si>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</si>
  <si>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</si>
  <si>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</si>
  <si>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</si>
  <si>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</si>
  <si>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</si>
  <si>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</si>
  <si>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</si>
  <si>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</si>
  <si>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</si>
  <si>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</si>
  <si>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</si>
  <si>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</si>
  <si>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</si>
  <si>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</si>
  <si>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</si>
  <si>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</si>
  <si>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</si>
  <si>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</si>
  <si>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</si>
  <si>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</si>
  <si>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</si>
  <si>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</si>
  <si>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</si>
  <si>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</si>
  <si>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</si>
  <si>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</si>
  <si>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</si>
  <si>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</si>
  <si>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</si>
  <si>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</si>
  <si>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</si>
  <si>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</si>
  <si>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</si>
  <si>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</si>
  <si>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</si>
  <si>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</si>
  <si>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</si>
  <si>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</si>
  <si>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</si>
  <si>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</si>
  <si>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</si>
  <si>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</si>
  <si>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</si>
  <si>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</si>
  <si>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</si>
  <si>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</si>
  <si>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</si>
  <si>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</si>
  <si>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</si>
  <si>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</si>
  <si>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</si>
  <si>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</si>
  <si>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</si>
  <si>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</si>
  <si>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</si>
  <si>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</si>
  <si>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</si>
  <si>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</si>
  <si>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</si>
  <si>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</si>
  <si>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</si>
  <si>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</si>
  <si>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</si>
  <si>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</si>
  <si>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</si>
  <si>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</si>
  <si>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</si>
  <si>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</si>
  <si>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</si>
  <si>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</si>
  <si>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</si>
  <si>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</si>
  <si>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</si>
  <si>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</si>
  <si>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</si>
  <si>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</si>
  <si>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</si>
  <si>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</si>
  <si>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</si>
  <si>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</si>
  <si>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</si>
  <si>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</si>
  <si>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</si>
  <si>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</si>
  <si>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</si>
  <si>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</si>
  <si>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</si>
  <si>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</si>
  <si>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</si>
  <si>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</si>
  <si>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</si>
  <si>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</si>
  <si>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</si>
  <si>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</si>
  <si>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</si>
  <si>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</si>
  <si>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</si>
  <si>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</si>
  <si>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</si>
  <si>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</si>
  <si>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</si>
  <si>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</si>
  <si>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</si>
  <si>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</si>
  <si>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</si>
  <si>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</si>
  <si>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</si>
  <si>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</si>
  <si>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</si>
  <si>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</si>
  <si>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</si>
  <si>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</si>
  <si>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</si>
  <si>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</si>
  <si>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</si>
  <si>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</si>
  <si>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</si>
  <si>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</si>
  <si>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</si>
  <si>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</si>
  <si>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</si>
  <si>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</si>
  <si>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</si>
  <si>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</si>
  <si>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</si>
  <si>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</si>
  <si>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</si>
  <si>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</si>
  <si>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</si>
  <si>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</si>
  <si>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</si>
  <si>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</si>
  <si>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</si>
  <si>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</si>
  <si>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</si>
  <si>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</si>
  <si>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</si>
  <si>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</si>
  <si>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</si>
  <si>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</si>
  <si>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</si>
  <si>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</si>
  <si>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</si>
  <si>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</si>
  <si>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</si>
  <si>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</si>
  <si>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</si>
  <si>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</si>
  <si>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</si>
  <si>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</si>
  <si>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</si>
  <si>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</si>
  <si>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</si>
  <si>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</si>
  <si>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</si>
  <si>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</si>
  <si>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</si>
  <si>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</si>
  <si>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</si>
  <si>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</si>
  <si>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</si>
  <si>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</si>
  <si>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</si>
  <si>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</si>
  <si>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</si>
  <si>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</si>
  <si>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</si>
  <si>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</si>
  <si>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</si>
  <si>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</si>
  <si>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</si>
  <si>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</si>
  <si>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</si>
  <si>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</si>
  <si>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</si>
  <si>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</si>
  <si>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</si>
  <si>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</si>
  <si>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</si>
  <si>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</si>
  <si>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</si>
  <si>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</si>
  <si>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</si>
  <si>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</si>
  <si>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</si>
  <si>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</si>
  <si>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</si>
  <si>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</si>
  <si>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</si>
  <si>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</si>
  <si>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</si>
  <si>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</si>
  <si>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</si>
  <si>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</si>
  <si>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</si>
  <si>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</si>
  <si>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</si>
  <si>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</si>
  <si>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</si>
  <si>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</si>
  <si>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</si>
  <si>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</si>
  <si>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</si>
  <si>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</si>
  <si>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</si>
  <si>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</si>
  <si>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</si>
  <si>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</si>
  <si>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</si>
  <si>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</si>
  <si>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</si>
  <si>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</si>
  <si>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</si>
  <si>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</si>
  <si>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</si>
  <si>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</si>
  <si>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</si>
  <si>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</si>
  <si>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</si>
  <si>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</si>
  <si>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</si>
  <si>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</si>
  <si>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</si>
  <si>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</si>
  <si>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</si>
  <si>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</si>
  <si>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</si>
  <si>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</si>
  <si>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</si>
  <si>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</si>
  <si>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</si>
  <si>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</si>
  <si>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</si>
  <si>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</si>
  <si>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</si>
  <si>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</si>
  <si>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</si>
  <si>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</si>
  <si>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</si>
  <si>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</si>
  <si>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</si>
  <si>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</si>
  <si>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</si>
  <si>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</si>
  <si>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</si>
  <si>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</si>
  <si>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</si>
  <si>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</si>
  <si>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</si>
  <si>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</si>
  <si>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</si>
  <si>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</si>
  <si>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</si>
  <si>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</si>
  <si>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</si>
  <si>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</si>
  <si>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</si>
  <si>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</si>
  <si>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</si>
  <si>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</si>
  <si>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</si>
  <si>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</si>
  <si>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</si>
  <si>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</si>
  <si>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</si>
  <si>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</si>
  <si>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</si>
  <si>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</si>
  <si>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</si>
  <si>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</si>
  <si>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</si>
  <si>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</si>
  <si>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</si>
  <si>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</si>
  <si>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</si>
  <si>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</si>
  <si>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</si>
  <si>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</si>
  <si>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</si>
  <si>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</si>
  <si>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</si>
  <si>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</si>
  <si>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</si>
  <si>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</si>
  <si>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</si>
  <si>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</si>
  <si>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</si>
  <si>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</si>
  <si>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</si>
  <si>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</si>
  <si>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</si>
  <si>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</si>
  <si>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</si>
  <si>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</si>
  <si>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</si>
  <si>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</si>
  <si>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</si>
  <si>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</si>
  <si>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</si>
  <si>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</si>
  <si>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</si>
  <si>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</si>
  <si>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</si>
  <si>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</si>
  <si>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</si>
  <si>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</si>
  <si>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</si>
  <si>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</si>
  <si>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</si>
  <si>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</si>
  <si>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</si>
  <si>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</si>
  <si>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</si>
  <si>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</si>
  <si>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</si>
  <si>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</si>
  <si>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</si>
  <si>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</si>
  <si>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</si>
  <si>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</si>
  <si>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</si>
  <si>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</si>
  <si>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</si>
  <si>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</si>
  <si>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</si>
  <si>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</si>
  <si>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</si>
  <si>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</si>
  <si>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</si>
  <si>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</si>
  <si>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</si>
  <si>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</si>
  <si>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</si>
  <si>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</si>
  <si>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</si>
  <si>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</si>
  <si>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</si>
  <si>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</si>
  <si>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</si>
  <si>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</si>
  <si>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</si>
  <si>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</si>
  <si>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</si>
  <si>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</si>
  <si>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</si>
  <si>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</si>
  <si>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</si>
  <si>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</si>
  <si>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</si>
  <si>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</si>
  <si>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</si>
  <si>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</si>
  <si>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</si>
  <si>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</si>
  <si>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</si>
  <si>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</si>
  <si>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</si>
  <si>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</si>
  <si>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</si>
  <si>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</si>
  <si>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</si>
  <si>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</si>
  <si>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</si>
  <si>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</si>
  <si>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</si>
  <si>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</si>
  <si>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</si>
  <si>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</si>
  <si>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</si>
  <si>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</si>
  <si>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</si>
  <si>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</si>
  <si>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</si>
  <si>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</si>
  <si>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</si>
  <si>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</si>
  <si>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</si>
  <si>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</si>
  <si>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</si>
  <si>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</si>
  <si>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</si>
  <si>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</si>
  <si>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</si>
  <si>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</si>
  <si>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</si>
  <si>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</si>
  <si>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</si>
  <si>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</si>
  <si>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</si>
  <si>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</si>
  <si>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</si>
  <si>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</si>
  <si>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</si>
  <si>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</si>
  <si>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</si>
  <si>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</si>
  <si>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</si>
  <si>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</si>
  <si>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</si>
  <si>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</si>
  <si>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</si>
  <si>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</si>
  <si>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</si>
  <si>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</si>
  <si>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</si>
  <si>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</si>
  <si>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</si>
  <si>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</si>
  <si>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</si>
  <si>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</si>
  <si>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</si>
  <si>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</si>
  <si>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</si>
  <si>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</si>
  <si>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</si>
  <si>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</si>
  <si>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</si>
  <si>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</si>
  <si>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</si>
  <si>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</si>
  <si>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</si>
  <si>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</si>
  <si>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</si>
  <si>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</si>
  <si>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</si>
  <si>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</si>
  <si>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</si>
  <si>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</si>
  <si>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</si>
  <si>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</si>
  <si>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</si>
  <si>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</si>
  <si>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</si>
  <si>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</si>
  <si>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</si>
  <si>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</si>
  <si>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</si>
  <si>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</si>
  <si>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</si>
  <si>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</si>
  <si>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</si>
  <si>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</si>
  <si>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</si>
  <si>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</si>
  <si>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</si>
  <si>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</si>
  <si>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</si>
  <si>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</si>
  <si>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</si>
  <si>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</si>
  <si>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</si>
  <si>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</si>
  <si>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</si>
  <si>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</si>
  <si>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</si>
  <si>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</si>
  <si>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</si>
  <si>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</si>
  <si>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</si>
  <si>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</si>
  <si>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</si>
  <si>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</si>
  <si>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</si>
  <si>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</si>
  <si>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</si>
  <si>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</si>
  <si>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</si>
  <si>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</si>
  <si>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</si>
  <si>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</si>
  <si>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</si>
  <si>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</si>
  <si>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</si>
  <si>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</si>
  <si>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</si>
  <si>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</si>
  <si>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</si>
  <si>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</si>
  <si>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</si>
  <si>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</si>
  <si>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</si>
  <si>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</si>
  <si>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</si>
  <si>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</si>
  <si>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</si>
  <si>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</si>
  <si>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</si>
  <si>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</si>
  <si>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</si>
  <si>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</si>
  <si>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</si>
  <si>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</si>
  <si>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</si>
  <si>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</si>
  <si>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</si>
  <si>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</si>
  <si>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</si>
  <si>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</si>
  <si>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</si>
  <si>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</si>
  <si>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</si>
  <si>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</si>
  <si>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</si>
  <si>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</si>
  <si>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</si>
  <si>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</si>
  <si>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</si>
  <si>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</si>
  <si>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</si>
  <si>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</si>
  <si>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</si>
  <si>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</si>
  <si>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</si>
  <si>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</si>
  <si>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</si>
  <si>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</si>
  <si>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</si>
  <si>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</si>
  <si>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</si>
  <si>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</si>
  <si>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</si>
  <si>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</si>
  <si>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</si>
  <si>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</si>
  <si>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</si>
  <si>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</si>
  <si>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</si>
  <si>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</si>
  <si>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</si>
  <si>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</si>
  <si>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</si>
  <si>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</si>
  <si>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</si>
  <si>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</si>
  <si>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</si>
  <si>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</si>
  <si>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</si>
  <si>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</si>
  <si>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</si>
  <si>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</si>
  <si>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</si>
  <si>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</si>
  <si>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</si>
  <si>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</si>
  <si>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</si>
  <si>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</si>
  <si>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</si>
  <si>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</si>
  <si>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</si>
  <si>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</si>
  <si>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</si>
  <si>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</si>
  <si>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</si>
  <si>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</si>
  <si>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</si>
  <si>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</si>
  <si>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</si>
  <si>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</si>
  <si>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</si>
  <si>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</si>
  <si>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</si>
  <si>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</si>
  <si>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</si>
  <si>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</si>
  <si>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</si>
  <si>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</si>
  <si>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</si>
  <si>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</si>
  <si>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</si>
  <si>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</si>
  <si>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</si>
  <si>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</si>
  <si>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</si>
  <si>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</si>
  <si>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</si>
  <si>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</si>
  <si>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</si>
  <si>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</si>
  <si>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</si>
  <si>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</si>
  <si>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</si>
  <si>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</si>
  <si>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</si>
  <si>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</si>
  <si>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</si>
  <si>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</si>
  <si>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</si>
  <si>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</si>
  <si>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</si>
  <si>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</si>
  <si>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</si>
  <si>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</si>
  <si>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</si>
  <si>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</si>
  <si>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</si>
  <si>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</si>
  <si>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</si>
  <si>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</si>
  <si>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</si>
  <si>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</si>
  <si>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</si>
  <si>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</si>
  <si>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</si>
  <si>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</si>
  <si>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</si>
  <si>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</si>
  <si>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</si>
  <si>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</si>
  <si>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</si>
  <si>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</si>
  <si>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</si>
  <si>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</si>
  <si>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</si>
  <si>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</si>
  <si>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</si>
  <si>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</si>
  <si>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</si>
  <si>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</si>
  <si>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</si>
  <si>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</si>
  <si>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</si>
  <si>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</si>
  <si>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</si>
  <si>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</si>
  <si>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</si>
  <si>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</si>
  <si>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</si>
  <si>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</si>
  <si>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</si>
  <si>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</si>
  <si>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</si>
  <si>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</si>
  <si>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</si>
  <si>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</si>
  <si>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</si>
  <si>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</si>
  <si>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</si>
  <si>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</si>
  <si>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</si>
  <si>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</si>
  <si>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</si>
  <si>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</si>
  <si>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</si>
  <si>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</si>
  <si>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</si>
  <si>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</si>
  <si>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</si>
  <si>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</si>
  <si>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</si>
  <si>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</si>
  <si>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</si>
  <si>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</si>
  <si>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</si>
  <si>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</si>
  <si>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</si>
  <si>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</si>
  <si>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</si>
  <si>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</si>
  <si>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</si>
  <si>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</si>
  <si>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</si>
  <si>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</si>
  <si>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</si>
  <si>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</si>
  <si>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</si>
  <si>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</si>
  <si>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</si>
  <si>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</si>
  <si>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</si>
  <si>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</si>
  <si>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</si>
  <si>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</si>
  <si>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</si>
  <si>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</si>
  <si>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</si>
  <si>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</si>
  <si>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</si>
  <si>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</si>
  <si>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</si>
  <si>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</si>
  <si>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</si>
  <si>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</si>
  <si>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</si>
  <si>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</si>
  <si>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</si>
  <si>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</si>
  <si>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</si>
  <si>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</si>
  <si>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</si>
  <si>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</si>
  <si>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</si>
  <si>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</si>
  <si>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</si>
  <si>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</si>
  <si>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</si>
  <si>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</si>
  <si>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</si>
  <si>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</si>
  <si>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</si>
  <si>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</si>
  <si>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</si>
  <si>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</si>
  <si>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</si>
  <si>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</si>
  <si>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</si>
  <si>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</si>
  <si>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</si>
  <si>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</si>
  <si>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</si>
  <si>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</si>
  <si>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</si>
  <si>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</si>
  <si>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</si>
  <si>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</si>
  <si>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</si>
  <si>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</si>
  <si>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</si>
  <si>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</si>
  <si>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</si>
  <si>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</si>
  <si>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</si>
  <si>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</si>
  <si>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</si>
  <si>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</si>
  <si>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</si>
  <si>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</si>
  <si>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</si>
  <si>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</si>
  <si>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</si>
  <si>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</si>
  <si>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</si>
  <si>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</si>
  <si>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</si>
  <si>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</si>
  <si>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</si>
  <si>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</si>
  <si>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</si>
  <si>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</si>
  <si>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</si>
  <si>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</si>
  <si>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</si>
  <si>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</si>
  <si>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</si>
  <si>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</si>
  <si>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</si>
  <si>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</si>
  <si>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</si>
  <si>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</si>
  <si>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</si>
  <si>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</si>
  <si>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</si>
  <si>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</si>
  <si>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</si>
  <si>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</si>
  <si>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</si>
  <si>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</si>
  <si>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</si>
  <si>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</si>
  <si>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</si>
  <si>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</si>
  <si>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</si>
  <si>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</si>
  <si>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</si>
  <si>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</si>
  <si>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</si>
  <si>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</si>
  <si>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</si>
  <si>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</si>
  <si>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</si>
  <si>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</si>
  <si>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</si>
  <si>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</si>
  <si>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</si>
  <si>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</si>
  <si>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</si>
  <si>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</si>
  <si>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</si>
  <si>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</si>
  <si>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</si>
  <si>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</si>
  <si>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</si>
  <si>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</si>
  <si>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</si>
  <si>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</si>
  <si>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</si>
  <si>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</si>
  <si>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</si>
  <si>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</si>
  <si>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</si>
  <si>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</si>
  <si>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</si>
  <si>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</si>
  <si>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</si>
  <si>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</si>
  <si>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</si>
  <si>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</si>
  <si>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</si>
  <si>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</si>
  <si>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</si>
  <si>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</si>
  <si>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</si>
  <si>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</si>
  <si>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</si>
  <si>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</si>
  <si>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</si>
  <si>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</si>
  <si>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</si>
  <si>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</si>
  <si>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</si>
  <si>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</si>
  <si>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</si>
  <si>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</si>
  <si>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</si>
  <si>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</si>
  <si>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</si>
  <si>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</si>
  <si>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</si>
  <si>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</si>
  <si>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</si>
  <si>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</si>
  <si>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</si>
  <si>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</si>
  <si>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</si>
  <si>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</si>
  <si>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</si>
  <si>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</si>
  <si>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</si>
  <si>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</si>
  <si>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</si>
  <si>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</si>
  <si>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</si>
  <si>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</si>
  <si>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</si>
  <si>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</si>
  <si>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</si>
  <si>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</si>
  <si>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</si>
  <si>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</si>
  <si>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</si>
  <si>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</si>
  <si>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</si>
  <si>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</si>
  <si>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</si>
  <si>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</si>
  <si>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</si>
  <si>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</si>
  <si>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</si>
  <si>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</si>
  <si>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</si>
  <si>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</si>
  <si>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</si>
  <si>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</si>
  <si>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</si>
  <si>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</si>
  <si>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</si>
  <si>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</si>
  <si>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</si>
  <si>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</si>
  <si>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</si>
  <si>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</si>
  <si>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</si>
  <si>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</si>
  <si>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</si>
  <si>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</si>
  <si>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</si>
  <si>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</si>
  <si>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</si>
  <si>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</si>
  <si>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</si>
  <si>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</si>
  <si>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</si>
  <si>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</si>
  <si>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</si>
  <si>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</si>
  <si>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</si>
  <si>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</si>
  <si>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</si>
  <si>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</si>
  <si>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</si>
  <si>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</si>
  <si>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</si>
  <si>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</si>
  <si>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</si>
  <si>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</si>
  <si>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</si>
  <si>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</si>
  <si>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</si>
  <si>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</si>
  <si>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</si>
  <si>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</si>
  <si>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</si>
  <si>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</si>
  <si>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</si>
  <si>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</si>
  <si>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</si>
  <si>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</si>
  <si>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</si>
  <si>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</si>
  <si>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</si>
  <si>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</si>
  <si>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</si>
  <si>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</si>
  <si>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</si>
  <si>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</si>
  <si>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</si>
  <si>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</si>
  <si>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</si>
  <si>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</si>
  <si>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</si>
  <si>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</si>
  <si>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</si>
  <si>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</si>
  <si>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</si>
  <si>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</si>
  <si>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</si>
  <si>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</si>
  <si>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</si>
  <si>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</si>
  <si>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</si>
  <si>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</si>
  <si>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</si>
  <si>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</si>
  <si>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</si>
  <si>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</si>
  <si>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</si>
  <si>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</si>
  <si>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</si>
  <si>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</si>
  <si>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</si>
  <si>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</si>
  <si>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</si>
  <si>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</si>
  <si>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</si>
  <si>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</si>
  <si>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</si>
  <si>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</si>
  <si>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</si>
  <si>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</si>
  <si>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</si>
  <si>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</si>
  <si>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</si>
  <si>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</si>
  <si>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</si>
  <si>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</si>
  <si>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</si>
  <si>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</si>
  <si>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</si>
  <si>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</si>
  <si>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</si>
  <si>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</si>
  <si>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</si>
  <si>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</si>
  <si>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</si>
  <si>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</si>
  <si>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</si>
  <si>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</si>
  <si>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</si>
  <si>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</si>
  <si>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</si>
  <si>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</si>
  <si>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</si>
  <si>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</si>
  <si>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</si>
  <si>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</si>
  <si>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</si>
  <si>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</si>
  <si>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</si>
  <si>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</si>
  <si>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</si>
  <si>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</si>
  <si>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</si>
  <si>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</si>
  <si>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</si>
  <si>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</si>
  <si>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</si>
  <si>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</si>
  <si>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</si>
  <si>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</si>
  <si>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</si>
  <si>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</si>
  <si>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</si>
  <si>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</si>
  <si>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</si>
  <si>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</si>
  <si>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</si>
  <si>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</si>
  <si>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</si>
  <si>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</si>
  <si>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</si>
  <si>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</si>
  <si>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</si>
  <si>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</si>
  <si>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</si>
  <si>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</si>
  <si>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</si>
  <si>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</si>
  <si>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</si>
  <si>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</si>
  <si>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</si>
  <si>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</si>
  <si>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</si>
  <si>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</si>
  <si>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</si>
  <si>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</si>
  <si>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</si>
  <si>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</si>
  <si>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</si>
  <si>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</si>
  <si>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</si>
  <si>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</si>
  <si>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</si>
  <si>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</si>
  <si>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</si>
  <si>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</si>
  <si>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</si>
  <si>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</si>
  <si>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</si>
  <si>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</si>
  <si>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</si>
  <si>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</si>
  <si>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</si>
  <si>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</si>
  <si>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</si>
  <si>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</si>
  <si>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</si>
  <si>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</si>
  <si>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</si>
  <si>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</si>
  <si>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</si>
  <si>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</si>
  <si>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</si>
  <si>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</si>
  <si>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</si>
  <si>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</si>
  <si>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</si>
  <si>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</si>
  <si>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</si>
  <si>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</si>
  <si>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</si>
  <si>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</si>
  <si>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</si>
  <si>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</si>
  <si>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</si>
  <si>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</si>
  <si>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</si>
  <si>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</si>
  <si>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</si>
  <si>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</si>
  <si>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</si>
  <si>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</si>
  <si>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</si>
  <si>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</si>
  <si>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</si>
  <si>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</si>
  <si>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</si>
  <si>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</si>
  <si>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</si>
  <si>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</si>
  <si>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</si>
  <si>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</si>
  <si>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</si>
  <si>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</si>
  <si>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</si>
  <si>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</si>
  <si>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</si>
  <si>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</si>
  <si>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</si>
  <si>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</si>
  <si>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</si>
  <si>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</si>
  <si>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</si>
  <si>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</si>
  <si>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</si>
  <si>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</si>
  <si>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</si>
  <si>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</si>
  <si>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</si>
  <si>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</si>
  <si>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</si>
  <si>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</si>
  <si>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</si>
  <si>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</si>
  <si>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</si>
  <si>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</si>
  <si>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</si>
  <si>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</si>
  <si>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</si>
  <si>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</si>
  <si>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</si>
  <si>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</si>
  <si>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</si>
  <si>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</si>
  <si>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</si>
  <si>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</si>
  <si>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</si>
  <si>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</si>
  <si>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</si>
  <si>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</si>
  <si>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</si>
  <si>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</si>
  <si>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</si>
  <si>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</si>
  <si>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</si>
  <si>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</si>
  <si>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</si>
  <si>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</si>
  <si>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</si>
  <si>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</si>
  <si>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</si>
  <si>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</si>
  <si>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</si>
  <si>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</si>
  <si>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</si>
  <si>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</si>
  <si>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</si>
  <si>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</si>
  <si>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</si>
  <si>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</si>
  <si>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</si>
  <si>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</si>
  <si>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</si>
  <si>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</si>
  <si>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</si>
  <si>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</si>
  <si>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</si>
  <si>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</si>
  <si>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</si>
  <si>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</si>
  <si>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</si>
  <si>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</si>
  <si>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</si>
  <si>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</si>
  <si>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</si>
  <si>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</si>
  <si>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</si>
  <si>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</si>
  <si>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</si>
  <si>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</si>
  <si>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</si>
  <si>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</si>
  <si>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</si>
  <si>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</si>
  <si>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</si>
  <si>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</si>
  <si>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</si>
  <si>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</si>
  <si>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</si>
  <si>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</si>
  <si>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</si>
  <si>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</si>
  <si>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</si>
  <si>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</si>
  <si>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</si>
  <si>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</si>
  <si>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</si>
  <si>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</si>
  <si>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</si>
  <si>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</si>
  <si>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</si>
  <si>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</si>
  <si>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</si>
  <si>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</si>
  <si>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</si>
  <si>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</si>
  <si>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</si>
  <si>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</si>
  <si>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</si>
  <si>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</si>
  <si>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</si>
  <si>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</si>
  <si>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</si>
  <si>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</si>
  <si>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</si>
  <si>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</si>
  <si>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</si>
  <si>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</si>
  <si>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</si>
  <si>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</si>
  <si>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</si>
  <si>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</si>
  <si>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</si>
  <si>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</si>
  <si>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</si>
  <si>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</si>
  <si>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</si>
  <si>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</si>
  <si>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</si>
  <si>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</si>
  <si>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</si>
  <si>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</si>
  <si>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</si>
  <si>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</si>
  <si>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</si>
  <si>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</si>
  <si>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</si>
  <si>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</si>
  <si>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</si>
  <si>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</si>
  <si>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</si>
  <si>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</si>
  <si>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</si>
  <si>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</si>
  <si>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</si>
  <si>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</si>
  <si>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</si>
  <si>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</si>
  <si>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</si>
  <si>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</si>
  <si>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</si>
  <si>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</si>
  <si>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</si>
  <si>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</si>
  <si>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</si>
  <si>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</si>
  <si>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</si>
  <si>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</si>
  <si>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</si>
  <si>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</si>
  <si>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</si>
  <si>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</si>
  <si>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</si>
  <si>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</si>
  <si>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</si>
  <si>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</si>
  <si>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</si>
  <si>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</si>
  <si>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</si>
  <si>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</si>
  <si>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</si>
  <si>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</si>
  <si>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</si>
  <si>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</si>
  <si>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</si>
  <si>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</si>
  <si>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</si>
  <si>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</si>
  <si>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</si>
  <si>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</si>
  <si>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</si>
  <si>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</si>
  <si>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</si>
  <si>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</si>
  <si>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</si>
  <si>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</si>
  <si>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</si>
  <si>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</si>
  <si>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</si>
  <si>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</si>
  <si>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</si>
  <si>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</si>
  <si>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</si>
  <si>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</si>
  <si>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</si>
  <si>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</si>
  <si>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</si>
  <si>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</si>
  <si>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</si>
  <si>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</si>
  <si>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</si>
  <si>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</si>
  <si>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</si>
  <si>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</si>
  <si>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</si>
  <si>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</si>
  <si>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</si>
  <si>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</si>
  <si>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</si>
  <si>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</si>
  <si>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</si>
  <si>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</si>
  <si>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</si>
  <si>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</si>
  <si>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</si>
  <si>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</si>
  <si>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</si>
  <si>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</si>
  <si>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</si>
  <si>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</si>
  <si>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</si>
  <si>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</si>
  <si>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</si>
  <si>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</si>
  <si>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</si>
  <si>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</si>
  <si>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</si>
  <si>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</si>
  <si>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</si>
  <si>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</si>
  <si>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</si>
  <si>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</si>
  <si>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</si>
  <si>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</si>
  <si>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</si>
  <si>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</si>
  <si>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</si>
  <si>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</si>
  <si>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</si>
  <si>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</si>
  <si>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</si>
  <si>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</si>
  <si>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</si>
  <si>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</si>
  <si>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</si>
  <si>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</si>
  <si>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</si>
  <si>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</si>
  <si>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</si>
  <si>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</si>
  <si>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</si>
  <si>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</si>
  <si>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</si>
  <si>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</si>
  <si>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</si>
  <si>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</si>
  <si>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</si>
  <si>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</si>
  <si>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</si>
  <si>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</si>
  <si>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</si>
  <si>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</si>
  <si>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</si>
  <si>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</si>
  <si>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</si>
  <si>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</si>
  <si>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</si>
  <si>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</si>
  <si>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</si>
  <si>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</si>
  <si>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</si>
  <si>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</si>
  <si>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</si>
  <si>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</si>
  <si>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</si>
  <si>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</si>
  <si>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</si>
  <si>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</si>
  <si>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</si>
  <si>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</si>
  <si>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</si>
  <si>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</si>
  <si>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</si>
  <si>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</si>
  <si>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</si>
  <si>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</si>
  <si>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</si>
  <si>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</si>
  <si>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</si>
  <si>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</si>
  <si>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</si>
  <si>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</si>
  <si>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</si>
  <si>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</si>
  <si>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</si>
  <si>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</si>
  <si>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</si>
  <si>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</si>
  <si>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</si>
  <si>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</si>
  <si>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</si>
  <si>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</si>
  <si>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</si>
  <si>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</si>
  <si>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</si>
  <si>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</si>
  <si>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</si>
  <si>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</si>
  <si>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</si>
  <si>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</si>
  <si>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</si>
  <si>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</si>
  <si>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</si>
  <si>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</si>
  <si>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</si>
  <si>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</si>
  <si>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</si>
  <si>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</si>
  <si>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</si>
  <si>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</si>
  <si>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</si>
  <si>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</si>
  <si>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</si>
  <si>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</si>
  <si>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</si>
  <si>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</si>
  <si>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</si>
  <si>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</si>
  <si>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</si>
  <si>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</si>
  <si>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</si>
  <si>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</si>
  <si>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</si>
  <si>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</si>
  <si>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</si>
  <si>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</si>
  <si>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</si>
  <si>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</si>
  <si>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</si>
  <si>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</si>
  <si>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</si>
  <si>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</si>
  <si>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</si>
  <si>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</si>
  <si>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</si>
  <si>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</si>
  <si>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</si>
  <si>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</si>
  <si>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</si>
  <si>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</si>
  <si>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</si>
  <si>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</si>
  <si>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</si>
  <si>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</si>
  <si>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</si>
  <si>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</si>
  <si>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</si>
  <si>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</si>
  <si>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</si>
  <si>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</si>
  <si>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</si>
  <si>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</si>
  <si>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</si>
  <si>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</si>
  <si>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</si>
  <si>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</si>
  <si>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</si>
  <si>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</si>
  <si>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</si>
  <si>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</si>
  <si>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</si>
  <si>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</si>
  <si>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</si>
  <si>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</si>
  <si>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</si>
  <si>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</si>
  <si>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</si>
  <si>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</si>
  <si>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</si>
  <si>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</si>
  <si>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</si>
  <si>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</si>
  <si>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</si>
  <si>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</si>
  <si>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</si>
  <si>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</si>
  <si>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</si>
  <si>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</si>
  <si>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</si>
  <si>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</si>
  <si>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</si>
  <si>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</si>
  <si>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</si>
  <si>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</si>
  <si>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</si>
  <si>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</si>
  <si>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</si>
  <si>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</si>
  <si>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</si>
  <si>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</si>
  <si>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</si>
  <si>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</si>
  <si>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</si>
  <si>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</si>
  <si>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</si>
  <si>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</si>
  <si>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</si>
  <si>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</si>
  <si>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</si>
  <si>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</si>
  <si>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</si>
  <si>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</si>
  <si>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</si>
  <si>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</si>
  <si>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</si>
  <si>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</si>
  <si>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</si>
  <si>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</si>
  <si>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</si>
  <si>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</si>
  <si>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</si>
  <si>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</si>
  <si>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</si>
  <si>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</si>
  <si>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</si>
  <si>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</si>
  <si>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</si>
  <si>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</si>
  <si>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</si>
  <si>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</si>
  <si>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</si>
  <si>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</si>
  <si>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</si>
  <si>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</si>
  <si>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</si>
  <si>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</si>
  <si>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</si>
  <si>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</si>
  <si>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</si>
  <si>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</si>
  <si>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</si>
  <si>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</si>
  <si>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</si>
  <si>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</si>
  <si>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</si>
  <si>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</si>
  <si>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</si>
  <si>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</si>
  <si>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</si>
  <si>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</si>
  <si>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</si>
  <si>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</si>
  <si>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</si>
  <si>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</si>
  <si>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</si>
  <si>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</si>
  <si>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</si>
  <si>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</si>
  <si>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</si>
  <si>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</si>
  <si>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</si>
  <si>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</si>
  <si>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</si>
  <si>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</si>
  <si>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</si>
  <si>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</si>
  <si>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</si>
  <si>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</si>
  <si>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</si>
  <si>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</si>
  <si>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</si>
  <si>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</si>
  <si>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</si>
  <si>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</si>
  <si>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</si>
  <si>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</si>
  <si>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</si>
  <si>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</si>
  <si>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</si>
  <si>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</si>
  <si>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</si>
  <si>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</si>
  <si>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</si>
  <si>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</si>
  <si>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</si>
  <si>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</si>
  <si>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</si>
  <si>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</si>
  <si>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</si>
  <si>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</si>
  <si>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</si>
  <si>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</si>
  <si>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</si>
  <si>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</si>
  <si>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</si>
  <si>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</si>
  <si>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</si>
  <si>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</si>
  <si>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</si>
  <si>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</si>
  <si>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</si>
  <si>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</si>
  <si>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</si>
  <si>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</si>
  <si>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</si>
  <si>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</si>
  <si>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</si>
  <si>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</si>
  <si>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</si>
  <si>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</si>
  <si>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</si>
  <si>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</si>
  <si>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</si>
  <si>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</si>
  <si>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</si>
  <si>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</si>
  <si>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</si>
  <si>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</si>
  <si>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</si>
  <si>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</si>
  <si>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</si>
  <si>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</si>
  <si>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</si>
  <si>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</si>
  <si>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</si>
  <si>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</si>
  <si>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</si>
  <si>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</si>
  <si>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</si>
  <si>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</si>
  <si>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</si>
  <si>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</si>
  <si>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</si>
  <si>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</si>
  <si>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</si>
  <si>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</si>
  <si>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</si>
  <si>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</si>
  <si>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</si>
  <si>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</si>
  <si>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</si>
  <si>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</si>
  <si>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</si>
  <si>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</si>
  <si>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</si>
  <si>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</si>
  <si>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</si>
  <si>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</si>
  <si>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</si>
  <si>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</si>
  <si>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</si>
  <si>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</si>
  <si>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</si>
  <si>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</si>
  <si>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</si>
  <si>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</si>
  <si>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</si>
  <si>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</si>
  <si>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</si>
  <si>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</si>
  <si>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</si>
  <si>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</si>
  <si>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</si>
  <si>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</si>
  <si>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</si>
  <si>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</si>
  <si>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</si>
  <si>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</si>
  <si>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</si>
  <si>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</si>
  <si>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</si>
  <si>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</si>
  <si>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</si>
  <si>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</si>
  <si>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</si>
  <si>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</si>
  <si>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</si>
  <si>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</si>
  <si>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</si>
  <si>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</si>
  <si>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</si>
  <si>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</si>
  <si>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</si>
  <si>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</si>
  <si>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</si>
  <si>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</si>
  <si>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</si>
  <si>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</si>
  <si>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</si>
  <si>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</si>
  <si>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</si>
  <si>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</si>
  <si>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</si>
  <si>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</si>
  <si>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</si>
  <si>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</si>
  <si>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</si>
  <si>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</si>
  <si>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</si>
  <si>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</si>
  <si>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</si>
  <si>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</si>
  <si>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</si>
  <si>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</si>
  <si>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</si>
  <si>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</si>
  <si>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</si>
  <si>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</si>
  <si>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</si>
  <si>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</si>
  <si>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</si>
  <si>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</si>
  <si>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</si>
  <si>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</si>
  <si>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</si>
  <si>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</si>
  <si>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</si>
  <si>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</si>
  <si>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</si>
  <si>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</si>
  <si>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</si>
  <si>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</si>
  <si>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</si>
  <si>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</si>
  <si>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</si>
  <si>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</si>
  <si>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</si>
  <si>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</si>
  <si>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</si>
  <si>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</si>
  <si>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</si>
  <si>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</si>
  <si>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</si>
  <si>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</si>
  <si>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</si>
  <si>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</si>
  <si>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</si>
  <si>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</si>
  <si>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</si>
  <si>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</si>
  <si>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</si>
  <si>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</si>
  <si>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</si>
  <si>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</si>
  <si>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</si>
  <si>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</si>
  <si>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</si>
  <si>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</si>
  <si>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</si>
  <si>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</si>
  <si>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</si>
  <si>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</si>
  <si>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</si>
  <si>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</si>
  <si>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</si>
  <si>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</si>
  <si>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</si>
  <si>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</si>
  <si>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</si>
  <si>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</si>
  <si>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</si>
  <si>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</si>
  <si>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</si>
  <si>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</si>
  <si>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</si>
  <si>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</si>
  <si>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</si>
  <si>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</si>
  <si>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</si>
  <si>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</si>
  <si>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</si>
  <si>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</si>
  <si>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</si>
  <si>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</si>
  <si>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</si>
  <si>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</si>
  <si>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</si>
  <si>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</si>
  <si>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</si>
  <si>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</si>
  <si>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</si>
  <si>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</si>
  <si>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</si>
  <si>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</si>
  <si>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</si>
  <si>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</si>
  <si>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</si>
  <si>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</si>
  <si>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</si>
  <si>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</si>
  <si>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</si>
  <si>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</si>
  <si>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</si>
  <si>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</si>
  <si>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</si>
  <si>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</si>
  <si>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</si>
  <si>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</si>
  <si>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</si>
  <si>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</si>
  <si>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</si>
  <si>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</si>
  <si>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</si>
  <si>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</si>
  <si>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</si>
  <si>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</si>
  <si>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</si>
  <si>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</si>
  <si>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</si>
  <si>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</si>
  <si>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</si>
  <si>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</si>
  <si>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</si>
  <si>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</si>
  <si>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</si>
  <si>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</si>
  <si>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</si>
  <si>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</si>
  <si>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</si>
  <si>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</si>
  <si>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</si>
  <si>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</si>
  <si>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</si>
  <si>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</si>
  <si>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</si>
  <si>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</si>
  <si>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</si>
  <si>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</si>
  <si>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</si>
  <si>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</si>
  <si>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</si>
  <si>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</si>
  <si>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</si>
  <si>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</si>
  <si>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</si>
  <si>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</si>
  <si>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</si>
  <si>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</si>
  <si>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</si>
  <si>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</si>
  <si>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</si>
  <si>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</si>
  <si>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</si>
  <si>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</si>
  <si>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</si>
  <si>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</si>
  <si>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</si>
  <si>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</si>
  <si>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</si>
  <si>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</si>
  <si>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</si>
  <si>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</si>
  <si>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</si>
  <si>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</si>
  <si>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</si>
  <si>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</si>
  <si>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</si>
  <si>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</si>
  <si>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</si>
  <si>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</si>
  <si>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</si>
  <si>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</si>
  <si>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</si>
  <si>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</si>
  <si>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</si>
  <si>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</si>
  <si>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</si>
  <si>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</si>
  <si>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</si>
  <si>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</si>
  <si>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</si>
  <si>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</si>
  <si>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</si>
  <si>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</si>
  <si>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</si>
  <si>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</si>
  <si>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</si>
  <si>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</si>
  <si>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</si>
  <si>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</si>
  <si>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</si>
  <si>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</si>
  <si>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</si>
  <si>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</si>
  <si>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</si>
  <si>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</si>
  <si>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</si>
  <si>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</si>
  <si>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</si>
  <si>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</si>
  <si>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</si>
  <si>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</si>
  <si>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</si>
  <si>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</si>
  <si>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</si>
  <si>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</si>
  <si>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</si>
  <si>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</si>
  <si>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</si>
  <si>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</si>
  <si>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</si>
  <si>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</si>
  <si>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</si>
  <si>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</si>
  <si>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</si>
  <si>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</si>
  <si>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</si>
  <si>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</si>
  <si>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</si>
  <si>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</si>
  <si>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</si>
  <si>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</si>
  <si>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</si>
  <si>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</si>
  <si>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</si>
  <si>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</si>
  <si>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</si>
  <si>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</si>
  <si>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</si>
  <si>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</si>
  <si>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</si>
  <si>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</si>
  <si>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</si>
  <si>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</si>
  <si>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</si>
  <si>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</si>
  <si>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</si>
  <si>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</si>
  <si>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</si>
  <si>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</si>
  <si>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</si>
  <si>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</si>
  <si>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</si>
  <si>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</si>
  <si>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</si>
  <si>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</si>
  <si>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</si>
  <si>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</si>
  <si>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</si>
  <si>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</si>
  <si>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</si>
  <si>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</si>
  <si>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</si>
  <si>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</si>
  <si>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</si>
  <si>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</si>
  <si>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</si>
  <si>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</si>
  <si>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</si>
  <si>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</si>
  <si>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</si>
  <si>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</si>
  <si>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</si>
  <si>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</si>
  <si>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</si>
  <si>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</si>
  <si>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</si>
  <si>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</si>
  <si>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</si>
  <si>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</si>
  <si>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</si>
  <si>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</si>
  <si>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</si>
  <si>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</si>
  <si>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</si>
  <si>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</si>
  <si>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</si>
  <si>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</si>
  <si>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</si>
  <si>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</si>
  <si>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</si>
  <si>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</si>
  <si>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</si>
  <si>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</si>
  <si>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</si>
  <si>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</si>
  <si>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</si>
  <si>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</si>
  <si>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</si>
  <si>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</si>
  <si>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</si>
  <si>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</si>
  <si>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</si>
  <si>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</si>
  <si>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</si>
  <si>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</si>
  <si>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</si>
  <si>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</si>
  <si>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</si>
  <si>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</si>
  <si>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</si>
  <si>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</si>
  <si>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</si>
  <si>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</si>
  <si>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</si>
  <si>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</si>
  <si>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</si>
  <si>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</si>
  <si>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</si>
  <si>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</si>
  <si>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</si>
  <si>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</si>
  <si>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</si>
  <si>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</si>
  <si>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</si>
  <si>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</si>
  <si>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</si>
  <si>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</si>
  <si>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</si>
  <si>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</si>
  <si>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</si>
  <si>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</si>
  <si>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</si>
  <si>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</si>
  <si>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</si>
  <si>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</si>
  <si>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</si>
  <si>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</si>
  <si>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</si>
  <si>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</si>
  <si>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</si>
  <si>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</si>
  <si>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</si>
  <si>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</si>
  <si>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</si>
  <si>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</si>
  <si>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</si>
  <si>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</si>
  <si>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</si>
  <si>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</si>
  <si>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</si>
  <si>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</si>
  <si>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</si>
  <si>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</si>
  <si>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</si>
  <si>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</si>
  <si>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</si>
  <si>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</si>
  <si>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</si>
  <si>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</si>
  <si>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</si>
  <si>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</si>
  <si>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</si>
  <si>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</si>
  <si>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</si>
  <si>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</si>
  <si>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</si>
  <si>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</si>
  <si>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</si>
  <si>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</si>
  <si>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</si>
  <si>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</si>
  <si>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</si>
  <si>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</si>
  <si>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</si>
  <si>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</si>
  <si>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</si>
  <si>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</si>
  <si>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</si>
  <si>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</si>
  <si>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</si>
  <si>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</si>
  <si>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</si>
  <si>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</si>
  <si>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</si>
  <si>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</si>
  <si>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</si>
  <si>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</si>
  <si>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</si>
  <si>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</si>
  <si>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</si>
  <si>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</si>
  <si>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</si>
  <si>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</si>
  <si>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</si>
  <si>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</si>
  <si>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</si>
  <si>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</si>
  <si>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</si>
  <si>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</si>
  <si>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</si>
  <si>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</si>
  <si>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</si>
  <si>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</si>
  <si>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</si>
  <si>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</si>
  <si>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</si>
  <si>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</si>
  <si>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</si>
  <si>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</si>
  <si>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</si>
  <si>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</si>
  <si>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</si>
  <si>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</si>
  <si>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</si>
  <si>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</si>
  <si>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</si>
  <si>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</si>
  <si>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</si>
  <si>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</si>
  <si>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</si>
  <si>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</si>
  <si>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</si>
  <si>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</si>
  <si>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</si>
  <si>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</si>
  <si>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</si>
  <si>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</si>
  <si>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</si>
  <si>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</si>
  <si>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</si>
  <si>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</si>
  <si>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</si>
  <si>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</si>
  <si>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</si>
  <si>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</si>
  <si>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</si>
  <si>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</si>
  <si>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</si>
  <si>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</si>
  <si>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</si>
  <si>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</si>
  <si>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</si>
  <si>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</si>
  <si>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</si>
  <si>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</si>
  <si>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</si>
  <si>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</si>
  <si>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</si>
  <si>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</si>
  <si>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</si>
  <si>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</si>
  <si>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</si>
  <si>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</si>
  <si>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</si>
  <si>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</si>
  <si>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</si>
  <si>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</si>
  <si>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</si>
  <si>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</si>
  <si>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</si>
  <si>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</si>
  <si>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</si>
  <si>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</si>
  <si>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</si>
  <si>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</si>
  <si>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</si>
  <si>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</si>
  <si>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</si>
  <si>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</si>
  <si>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</si>
  <si>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</si>
  <si>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</si>
  <si>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</si>
  <si>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</si>
  <si>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</si>
  <si>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</si>
  <si>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</si>
  <si>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</si>
  <si>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</si>
  <si>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</si>
  <si>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</si>
  <si>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</si>
  <si>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</si>
  <si>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</si>
  <si>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</si>
  <si>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</si>
  <si>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</si>
  <si>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</si>
  <si>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</si>
  <si>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</si>
  <si>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</si>
  <si>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</si>
  <si>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</si>
  <si>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</si>
  <si>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</si>
  <si>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</si>
  <si>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</si>
  <si>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</si>
  <si>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</si>
  <si>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</si>
  <si>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</si>
  <si>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</si>
  <si>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</si>
  <si>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</si>
  <si>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</si>
  <si>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</si>
  <si>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</si>
  <si>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</si>
  <si>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</si>
  <si>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</si>
  <si>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</si>
  <si>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</si>
  <si>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</si>
  <si>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</si>
  <si>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</si>
  <si>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</si>
  <si>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</si>
  <si>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</si>
  <si>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</si>
  <si>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</si>
  <si>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</si>
  <si>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</si>
  <si>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</si>
  <si>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</si>
  <si>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</si>
  <si>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</si>
  <si>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</si>
  <si>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</si>
  <si>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</si>
  <si>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</si>
  <si>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</si>
  <si>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</si>
  <si>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</si>
  <si>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</si>
  <si>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</si>
  <si>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</si>
  <si>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</si>
  <si>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</si>
  <si>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</si>
  <si>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</si>
  <si>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</si>
  <si>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</si>
  <si>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</si>
  <si>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</si>
  <si>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</si>
  <si>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</si>
  <si>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</si>
  <si>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</si>
  <si>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</si>
  <si>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</si>
  <si>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</si>
  <si>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</si>
  <si>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</si>
  <si>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</si>
  <si>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</si>
  <si>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</si>
  <si>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</si>
  <si>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</si>
  <si>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</si>
  <si>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</si>
  <si>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</si>
  <si>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</si>
  <si>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</si>
  <si>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</si>
  <si>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</si>
  <si>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</si>
  <si>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</si>
  <si>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</si>
  <si>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</si>
  <si>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</si>
  <si>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</si>
  <si>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</si>
  <si>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</si>
  <si>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</si>
  <si>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</si>
  <si>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</si>
  <si>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</si>
  <si>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</si>
  <si>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</si>
  <si>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</si>
  <si>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</si>
  <si>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</si>
  <si>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</si>
  <si>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</si>
  <si>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</si>
  <si>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</si>
  <si>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</si>
  <si>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</si>
  <si>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</si>
  <si>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</si>
  <si>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</si>
  <si>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</si>
  <si>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</si>
  <si>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</si>
  <si>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</si>
  <si>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</si>
  <si>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</si>
  <si>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</si>
  <si>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</si>
  <si>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</si>
  <si>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</si>
  <si>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</si>
  <si>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</si>
  <si>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</si>
  <si>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</si>
  <si>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</si>
  <si>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</si>
  <si>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</si>
  <si>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</si>
  <si>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</si>
  <si>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</si>
  <si>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</si>
  <si>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</si>
  <si>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</si>
  <si>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</si>
  <si>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</si>
  <si>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</si>
  <si>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</si>
  <si>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</si>
  <si>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</si>
  <si>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</si>
  <si>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</si>
  <si>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</si>
  <si>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</si>
  <si>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</si>
  <si>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</si>
  <si>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</si>
  <si>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</si>
  <si>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</si>
  <si>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</si>
  <si>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</si>
  <si>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</si>
  <si>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</si>
  <si>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</si>
  <si>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</si>
  <si>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</si>
  <si>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</si>
  <si>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</si>
  <si>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</si>
  <si>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</si>
  <si>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</si>
  <si>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</si>
  <si>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</si>
  <si>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</si>
  <si>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</si>
  <si>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</si>
  <si>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</si>
  <si>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</si>
  <si>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</si>
  <si>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</si>
  <si>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</si>
  <si>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</si>
  <si>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</si>
  <si>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</si>
  <si>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</si>
  <si>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</si>
  <si>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</si>
  <si>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</si>
  <si>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</si>
  <si>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</si>
  <si>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</si>
  <si>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</si>
  <si>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</si>
  <si>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</si>
  <si>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</si>
  <si>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</si>
  <si>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</si>
  <si>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</si>
  <si>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</si>
  <si>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</si>
  <si>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</si>
  <si>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</si>
  <si>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</si>
  <si>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</si>
  <si>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</si>
  <si>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</si>
  <si>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</si>
  <si>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</si>
  <si>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</si>
  <si>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</si>
  <si>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</si>
  <si>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</si>
  <si>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</si>
  <si>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</si>
  <si>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</si>
  <si>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</si>
  <si>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</si>
  <si>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</si>
  <si>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</si>
  <si>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</si>
  <si>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</si>
  <si>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</si>
  <si>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</si>
  <si>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</si>
  <si>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</si>
  <si>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</si>
  <si>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</si>
  <si>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</si>
  <si>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</si>
  <si>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</si>
  <si>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</si>
  <si>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</si>
  <si>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</si>
  <si>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</si>
  <si>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</si>
  <si>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</si>
  <si>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</si>
  <si>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</si>
  <si>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</si>
  <si>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</si>
  <si>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</si>
  <si>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</si>
  <si>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</si>
  <si>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</si>
  <si>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</si>
  <si>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</si>
  <si>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</si>
  <si>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</si>
  <si>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</si>
  <si>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</si>
  <si>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</si>
  <si>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</si>
  <si>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</si>
  <si>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</si>
  <si>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</si>
  <si>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</si>
  <si>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</si>
  <si>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</si>
  <si>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</si>
  <si>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</si>
  <si>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</si>
  <si>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</si>
  <si>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</si>
  <si>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</si>
  <si>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</si>
  <si>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</si>
  <si>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</si>
  <si>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</si>
  <si>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</si>
  <si>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</si>
  <si>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</si>
  <si>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</si>
  <si>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</si>
  <si>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</si>
  <si>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</si>
  <si>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</si>
  <si>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</si>
  <si>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</si>
  <si>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</si>
  <si>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</si>
  <si>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</si>
  <si>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</si>
  <si>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</si>
  <si>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</si>
  <si>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</si>
  <si>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</si>
  <si>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</si>
  <si>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</si>
  <si>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</si>
  <si>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</si>
  <si>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</si>
  <si>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</si>
  <si>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</si>
  <si>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</si>
  <si>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</si>
  <si>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</si>
  <si>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</si>
  <si>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</si>
  <si>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</si>
  <si>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</si>
  <si>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</si>
  <si>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</si>
  <si>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</si>
  <si>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</si>
  <si>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</si>
  <si>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</si>
  <si>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</si>
  <si>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</si>
  <si>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</si>
  <si>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</si>
  <si>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</si>
  <si>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</si>
  <si>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</si>
  <si>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</si>
  <si>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</si>
  <si>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</si>
  <si>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</si>
  <si>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</si>
  <si>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</si>
  <si>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</si>
  <si>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</si>
  <si>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</si>
  <si>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</si>
  <si>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</si>
  <si>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</si>
  <si>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</si>
  <si>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</si>
  <si>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</si>
  <si>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</si>
  <si>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</si>
  <si>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</si>
  <si>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</si>
  <si>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</si>
  <si>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</si>
  <si>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</si>
  <si>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</si>
  <si>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</si>
  <si>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</si>
  <si>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</si>
  <si>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</si>
  <si>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</si>
  <si>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</si>
  <si>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</si>
  <si>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</si>
  <si>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</si>
  <si>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</si>
  <si>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</si>
  <si>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</si>
  <si>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</si>
  <si>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</si>
  <si>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</si>
  <si>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</si>
  <si>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</si>
  <si>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</si>
  <si>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</si>
  <si>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</si>
  <si>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</si>
  <si>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</si>
  <si>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</si>
  <si>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</si>
  <si>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</si>
  <si>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</si>
  <si>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</si>
  <si>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</si>
  <si>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</si>
  <si>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</si>
  <si>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</si>
  <si>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</si>
  <si>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</si>
  <si>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</si>
  <si>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</si>
  <si>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</si>
  <si>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</si>
  <si>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</si>
  <si>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</si>
  <si>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</si>
  <si>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</si>
  <si>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</si>
  <si>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</si>
  <si>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</si>
  <si>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</si>
  <si>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</si>
  <si>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</si>
  <si>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</si>
  <si>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</si>
  <si>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</si>
  <si>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</si>
  <si>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</si>
  <si>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</si>
  <si>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</si>
  <si>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</si>
  <si>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</si>
  <si>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</si>
  <si>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</si>
  <si>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</si>
  <si>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</si>
  <si>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</si>
  <si>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</si>
  <si>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</si>
  <si>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</si>
  <si>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</si>
  <si>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</si>
  <si>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</si>
  <si>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</si>
  <si>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</si>
  <si>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</si>
  <si>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</si>
  <si>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</si>
  <si>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</si>
  <si>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</si>
  <si>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</si>
  <si>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</si>
  <si>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</si>
  <si>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</si>
  <si>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</si>
  <si>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</si>
  <si>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</si>
  <si>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</si>
  <si>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</si>
  <si>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</si>
  <si>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</si>
  <si>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</si>
  <si>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</si>
  <si>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</si>
  <si>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</si>
  <si>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</si>
  <si>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</si>
  <si>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</si>
  <si>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</si>
  <si>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</si>
  <si>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</si>
  <si>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</si>
  <si>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</si>
  <si>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</si>
  <si>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</si>
  <si>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</si>
  <si>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</si>
  <si>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</si>
  <si>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</si>
  <si>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</si>
  <si>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</si>
  <si>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</si>
  <si>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</si>
  <si>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</si>
  <si>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</si>
  <si>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</si>
  <si>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</si>
  <si>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</si>
  <si>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</si>
  <si>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</si>
  <si>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</si>
  <si>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</si>
  <si>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</si>
  <si>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</si>
  <si>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</si>
  <si>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</si>
  <si>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</si>
  <si>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</si>
  <si>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</si>
  <si>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</si>
  <si>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</si>
  <si>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</si>
  <si>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</si>
  <si>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</si>
  <si>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</si>
  <si>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</si>
  <si>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</si>
  <si>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</si>
  <si>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</si>
  <si>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</si>
  <si>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</si>
  <si>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</si>
  <si>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</si>
  <si>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</si>
  <si>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</si>
  <si>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</si>
  <si>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</si>
  <si>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</si>
  <si>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</si>
  <si>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</si>
  <si>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</si>
  <si>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</si>
  <si>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</si>
  <si>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</si>
  <si>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</si>
  <si>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</si>
  <si>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</si>
  <si>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</si>
  <si>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</si>
  <si>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</si>
  <si>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</si>
  <si>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</si>
  <si>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</si>
  <si>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</si>
  <si>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</si>
  <si>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</si>
  <si>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</si>
  <si>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</si>
  <si>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</si>
  <si>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</si>
  <si>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</si>
  <si>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</si>
  <si>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</si>
  <si>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</si>
  <si>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</si>
  <si>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</si>
  <si>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</si>
  <si>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</si>
  <si>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</si>
  <si>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</si>
  <si>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</si>
  <si>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</si>
  <si>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</si>
  <si>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</si>
  <si>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</si>
  <si>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</si>
  <si>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</si>
  <si>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</si>
  <si>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</si>
  <si>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</si>
  <si>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</si>
  <si>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</si>
  <si>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</si>
  <si>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</si>
  <si>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</si>
  <si>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</si>
  <si>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</si>
  <si>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</si>
  <si>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</si>
  <si>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</si>
  <si>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</si>
  <si>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</si>
  <si>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</si>
  <si>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</si>
  <si>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</si>
  <si>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</si>
  <si>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</si>
  <si>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</si>
  <si>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</si>
  <si>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</si>
  <si>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</si>
  <si>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</si>
  <si>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</si>
  <si>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</si>
  <si>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</si>
  <si>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</si>
  <si>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</si>
  <si>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</si>
  <si>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</si>
  <si>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</si>
  <si>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</si>
  <si>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</si>
  <si>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</si>
  <si>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</si>
  <si>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</si>
  <si>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</si>
  <si>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</si>
  <si>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</si>
  <si>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</si>
  <si>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</si>
  <si>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</si>
  <si>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</si>
  <si>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</si>
  <si>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</si>
  <si>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</si>
  <si>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</si>
  <si>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</si>
  <si>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</si>
  <si>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</si>
  <si>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</si>
  <si>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</si>
  <si>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</si>
  <si>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</si>
  <si>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</si>
  <si>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</si>
  <si>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</si>
  <si>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</si>
  <si>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</si>
  <si>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</si>
  <si>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</si>
  <si>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</si>
  <si>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</si>
  <si>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</si>
  <si>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</si>
  <si>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</si>
  <si>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</si>
  <si>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</si>
  <si>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</si>
  <si>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</si>
  <si>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</si>
  <si>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</si>
  <si>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</si>
  <si>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</si>
  <si>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</si>
  <si>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</si>
  <si>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</si>
  <si>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</si>
  <si>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</si>
  <si>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</si>
  <si>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</si>
  <si>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</si>
  <si>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</si>
  <si>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</si>
  <si>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</si>
  <si>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</si>
  <si>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</si>
  <si>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</si>
  <si>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</si>
  <si>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</si>
  <si>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</si>
  <si>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</si>
  <si>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</si>
  <si>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</si>
  <si>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</si>
  <si>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</si>
  <si>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</si>
  <si>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</si>
  <si>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</si>
  <si>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</si>
  <si>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</si>
  <si>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</si>
  <si>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</si>
  <si>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</si>
  <si>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</si>
  <si>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</si>
  <si>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</si>
  <si>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</si>
  <si>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</si>
  <si>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</si>
  <si>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</si>
  <si>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</si>
  <si>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</si>
  <si>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</si>
  <si>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</si>
  <si>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</si>
  <si>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</si>
  <si>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</si>
  <si>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</si>
  <si>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</si>
  <si>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</si>
  <si>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</si>
  <si>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</si>
  <si>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</si>
  <si>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</si>
  <si>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</si>
  <si>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</si>
  <si>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</si>
  <si>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</si>
  <si>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</si>
  <si>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</si>
  <si>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</si>
  <si>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</si>
  <si>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</si>
  <si>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</si>
  <si>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</si>
  <si>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</si>
  <si>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</si>
  <si>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</si>
  <si>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</si>
  <si>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</si>
  <si>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</si>
  <si>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</si>
  <si>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</si>
  <si>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</si>
  <si>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</si>
  <si>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</si>
  <si>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</si>
  <si>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</si>
  <si>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</si>
  <si>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</si>
  <si>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</si>
  <si>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</si>
  <si>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</si>
  <si>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</si>
  <si>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</si>
  <si>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</si>
  <si>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</si>
  <si>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</si>
  <si>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</si>
  <si>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</si>
  <si>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</si>
  <si>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</si>
  <si>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</si>
  <si>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</si>
  <si>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</si>
  <si>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</si>
  <si>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</si>
  <si>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</si>
  <si>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</si>
  <si>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</si>
  <si>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</si>
  <si>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</si>
  <si>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</si>
  <si>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</si>
  <si>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</si>
  <si>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</si>
  <si>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</si>
  <si>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</si>
  <si>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</si>
  <si>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</si>
  <si>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</si>
  <si>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</si>
  <si>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</si>
  <si>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</si>
  <si>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</si>
  <si>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</si>
  <si>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</si>
  <si>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</si>
  <si>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</si>
  <si>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</si>
  <si>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</si>
  <si>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</si>
  <si>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</si>
  <si>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</si>
  <si>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</si>
  <si>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</si>
  <si>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</si>
  <si>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</si>
  <si>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</si>
  <si>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</si>
  <si>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</si>
  <si>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</si>
  <si>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</si>
  <si>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</si>
  <si>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</si>
  <si>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</si>
  <si>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</si>
  <si>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</si>
  <si>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</si>
  <si>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</si>
  <si>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</si>
  <si>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</si>
  <si>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</si>
  <si>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</si>
  <si>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</si>
  <si>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</si>
  <si>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</si>
  <si>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</si>
  <si>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</si>
  <si>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</si>
  <si>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</si>
  <si>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</si>
  <si>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</si>
  <si>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</si>
  <si>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</si>
  <si>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</si>
  <si>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</si>
  <si>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</si>
  <si>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</si>
  <si>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</si>
  <si>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</si>
  <si>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</si>
  <si>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</si>
  <si>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</si>
  <si>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</si>
  <si>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</si>
  <si>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</si>
  <si>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</si>
  <si>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</si>
  <si>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</si>
  <si>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</si>
  <si>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</si>
  <si>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</si>
  <si>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</si>
  <si>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</si>
  <si>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</si>
  <si>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</si>
  <si>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</si>
  <si>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</si>
  <si>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</si>
  <si>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</si>
  <si>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</si>
  <si>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</si>
  <si>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</si>
  <si>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</si>
  <si>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</si>
  <si>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</si>
  <si>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</si>
  <si>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</si>
  <si>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</si>
  <si>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</si>
  <si>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</si>
  <si>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</si>
  <si>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</si>
  <si>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</si>
  <si>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</si>
  <si>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</si>
  <si>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</si>
  <si>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</si>
  <si>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</si>
  <si>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</si>
  <si>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</si>
  <si>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</si>
  <si>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</si>
  <si>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</si>
  <si>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</si>
  <si>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</si>
  <si>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</si>
  <si>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</si>
  <si>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</si>
  <si>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</si>
  <si>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</si>
  <si>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</si>
  <si>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</si>
  <si>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</si>
  <si>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</si>
  <si>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</si>
  <si>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</si>
  <si>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</si>
  <si>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</si>
  <si>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</si>
  <si>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</si>
  <si>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</si>
  <si>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</si>
  <si>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</si>
  <si>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</si>
  <si>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</si>
  <si>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</si>
  <si>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</si>
  <si>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</si>
  <si>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</si>
  <si>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</si>
  <si>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</si>
  <si>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</si>
  <si>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</si>
  <si>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</si>
  <si>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</si>
  <si>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</si>
  <si>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</si>
  <si>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</si>
  <si>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</si>
  <si>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</si>
  <si>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</si>
  <si>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</si>
  <si>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</si>
  <si>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</si>
  <si>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</si>
  <si>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</si>
  <si>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</si>
  <si>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</si>
  <si>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</si>
  <si>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</si>
  <si>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</si>
  <si>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</si>
  <si>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</si>
  <si>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</si>
  <si>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</si>
  <si>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</si>
  <si>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</si>
  <si>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</si>
  <si>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</si>
  <si>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</si>
  <si>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</si>
  <si>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</si>
  <si>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</si>
  <si>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</si>
  <si>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</si>
  <si>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</si>
  <si>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</si>
  <si>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</si>
  <si>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</si>
  <si>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</si>
  <si>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</si>
  <si>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</si>
  <si>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</si>
  <si>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</si>
  <si>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</si>
  <si>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</si>
  <si>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</si>
  <si>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</si>
  <si>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</si>
  <si>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</si>
  <si>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</si>
  <si>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</si>
  <si>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</si>
  <si>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</si>
  <si>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</si>
  <si>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</si>
  <si>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</si>
  <si>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</si>
  <si>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</si>
  <si>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</si>
  <si>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</si>
  <si>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</si>
  <si>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</si>
  <si>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</si>
  <si>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</si>
  <si>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</si>
  <si>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</si>
  <si>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</si>
  <si>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</si>
  <si>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</si>
  <si>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</si>
  <si>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</si>
  <si>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</si>
  <si>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</si>
  <si>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</si>
  <si>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</si>
  <si>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</si>
  <si>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</si>
  <si>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</si>
  <si>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</si>
  <si>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</si>
  <si>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</si>
  <si>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</si>
  <si>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</si>
  <si>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</si>
  <si>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</si>
  <si>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</si>
  <si>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</si>
  <si>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</si>
  <si>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</si>
  <si>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</si>
  <si>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</si>
  <si>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</si>
  <si>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</si>
  <si>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</si>
  <si>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</si>
  <si>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</si>
  <si>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</si>
  <si>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</si>
  <si>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</si>
  <si>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</si>
  <si>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</si>
  <si>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</si>
  <si>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</si>
  <si>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</si>
  <si>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</si>
  <si>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</si>
  <si>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</si>
  <si>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</si>
  <si>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</si>
  <si>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</si>
  <si>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</si>
  <si>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</si>
  <si>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</si>
  <si>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</si>
  <si>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</si>
  <si>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</si>
  <si>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</si>
  <si>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</si>
  <si>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</si>
  <si>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</si>
  <si>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</si>
  <si>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</si>
  <si>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</si>
  <si>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</si>
  <si>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</si>
  <si>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</si>
  <si>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</si>
  <si>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</si>
  <si>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</si>
  <si>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</si>
  <si>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</si>
  <si>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</si>
  <si>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</si>
  <si>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</si>
  <si>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</si>
  <si>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</si>
  <si>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</si>
  <si>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</si>
  <si>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</si>
  <si>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</si>
  <si>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</si>
  <si>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</si>
  <si>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</si>
  <si>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</si>
  <si>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</si>
  <si>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</si>
  <si>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</si>
  <si>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</si>
  <si>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</si>
  <si>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</si>
  <si>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</si>
  <si>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</si>
  <si>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</si>
  <si>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</si>
  <si>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</si>
  <si>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</si>
  <si>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</si>
  <si>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</si>
  <si>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</si>
  <si>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</si>
  <si>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</si>
  <si>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</si>
  <si>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</si>
  <si>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</si>
  <si>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</si>
  <si>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</si>
  <si>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</si>
  <si>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</si>
  <si>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</si>
  <si>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</si>
  <si>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</si>
  <si>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</si>
  <si>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</si>
  <si>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</si>
  <si>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</si>
  <si>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</si>
  <si>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</si>
  <si>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</si>
  <si>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</si>
  <si>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</si>
  <si>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</si>
  <si>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</si>
  <si>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</si>
  <si>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</si>
  <si>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</si>
  <si>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</si>
  <si>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</si>
  <si>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</si>
  <si>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</si>
  <si>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</si>
  <si>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</si>
  <si>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</si>
  <si>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</si>
  <si>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</si>
  <si>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</si>
  <si>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</si>
  <si>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</si>
  <si>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</si>
  <si>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</si>
  <si>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</si>
  <si>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</si>
  <si>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</si>
  <si>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</si>
  <si>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</si>
  <si>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</si>
  <si>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</si>
  <si>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</si>
  <si>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</si>
  <si>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</si>
  <si>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</si>
  <si>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</si>
  <si>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</si>
  <si>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</si>
  <si>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</si>
  <si>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</si>
  <si>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</si>
  <si>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</si>
  <si>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</si>
  <si>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</si>
  <si>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</si>
  <si>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</si>
  <si>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</si>
  <si>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</si>
  <si>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</si>
  <si>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</si>
  <si>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</si>
  <si>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</si>
  <si>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</si>
  <si>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</si>
  <si>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</si>
  <si>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</si>
  <si>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</si>
  <si>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</si>
  <si>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</si>
  <si>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</si>
  <si>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</si>
  <si>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</si>
  <si>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</si>
  <si>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</si>
  <si>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</si>
  <si>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</si>
  <si>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</si>
  <si>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</si>
  <si>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</si>
  <si>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</si>
  <si>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</si>
  <si>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</si>
  <si>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</si>
  <si>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</si>
  <si>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</si>
  <si>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</si>
  <si>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</si>
  <si>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</si>
  <si>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</si>
  <si>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</si>
  <si>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</si>
  <si>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</si>
  <si>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</si>
  <si>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</si>
  <si>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</si>
  <si>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</si>
  <si>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</si>
  <si>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</si>
  <si>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</si>
  <si>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</si>
  <si>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</si>
  <si>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</si>
  <si>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</si>
  <si>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</si>
  <si>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</si>
  <si>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</si>
  <si>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</si>
  <si>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</si>
  <si>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</si>
  <si>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</si>
  <si>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</si>
  <si>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</si>
  <si>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</si>
  <si>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</si>
  <si>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</si>
  <si>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</si>
  <si>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</si>
  <si>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</si>
  <si>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</si>
  <si>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</si>
  <si>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</si>
  <si>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</si>
  <si>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</si>
  <si>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</si>
  <si>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</si>
  <si>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</si>
  <si>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</si>
  <si>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</si>
  <si>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</si>
  <si>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</si>
  <si>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</si>
  <si>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</si>
  <si>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</si>
  <si>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</si>
  <si>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</si>
  <si>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</si>
  <si>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</si>
  <si>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</si>
  <si>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</si>
  <si>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</si>
  <si>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</si>
  <si>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</si>
  <si>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</si>
  <si>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</si>
  <si>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</si>
  <si>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</si>
  <si>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</si>
  <si>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</si>
  <si>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</si>
  <si>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</si>
  <si>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</si>
  <si>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</si>
  <si>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</si>
  <si>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</si>
  <si>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</si>
  <si>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</si>
  <si>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</si>
  <si>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</si>
  <si>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</si>
  <si>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</si>
  <si>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</si>
  <si>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</si>
  <si>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</si>
  <si>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</si>
  <si>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</si>
  <si>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</si>
  <si>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</si>
  <si>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</si>
  <si>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</si>
  <si>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</si>
  <si>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</si>
  <si>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</si>
  <si>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</si>
  <si>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</si>
  <si>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</si>
  <si>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</si>
  <si>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</si>
  <si>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</si>
  <si>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</si>
  <si>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</si>
  <si>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</si>
  <si>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</si>
  <si>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</si>
  <si>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</si>
  <si>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</si>
  <si>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</si>
  <si>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</si>
  <si>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</si>
  <si>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</si>
  <si>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</si>
  <si>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</si>
  <si>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</si>
  <si>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</si>
  <si>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</si>
  <si>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</si>
  <si>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</si>
  <si>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</si>
  <si>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</si>
  <si>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</si>
  <si>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</si>
  <si>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</si>
  <si>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</si>
  <si>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</si>
  <si>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</si>
  <si>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</si>
  <si>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</si>
  <si>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</si>
  <si>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</si>
  <si>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</si>
  <si>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</si>
  <si>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</si>
  <si>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</si>
  <si>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</si>
  <si>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</si>
  <si>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</si>
  <si>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</si>
  <si>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</si>
  <si>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</si>
  <si>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</si>
  <si>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</si>
  <si>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</si>
  <si>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</si>
  <si>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</si>
  <si>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</si>
  <si>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</si>
  <si>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</si>
  <si>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</si>
  <si>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</si>
  <si>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</si>
  <si>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</si>
  <si>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</si>
  <si>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</si>
  <si>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</si>
  <si>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</si>
  <si>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</si>
  <si>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</si>
  <si>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</si>
  <si>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</si>
  <si>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</si>
  <si>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</si>
  <si>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</si>
  <si>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</si>
  <si>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</si>
  <si>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</si>
  <si>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</si>
  <si>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</si>
  <si>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</si>
  <si>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</si>
  <si>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</si>
  <si>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</si>
  <si>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</si>
  <si>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</si>
  <si>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</si>
  <si>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</si>
  <si>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</si>
  <si>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</si>
  <si>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</si>
  <si>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</si>
  <si>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</si>
  <si>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</si>
  <si>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</si>
  <si>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</si>
  <si>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</si>
  <si>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</si>
  <si>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</si>
  <si>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</si>
  <si>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</si>
  <si>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</si>
  <si>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</si>
  <si>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</si>
  <si>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</si>
  <si>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</si>
  <si>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</si>
  <si>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</si>
  <si>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</si>
  <si>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</si>
  <si>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</si>
  <si>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</si>
  <si>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</si>
  <si>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</si>
  <si>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</si>
  <si>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</si>
  <si>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</si>
  <si>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</si>
  <si>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</si>
  <si>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</si>
  <si>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</si>
  <si>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</si>
  <si>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</si>
  <si>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</si>
  <si>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</si>
  <si>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</si>
  <si>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</si>
  <si>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</si>
  <si>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</si>
  <si>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</si>
  <si>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</si>
  <si>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</si>
  <si>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</si>
  <si>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</si>
  <si>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</si>
  <si>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</si>
  <si>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</si>
  <si>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</si>
  <si>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</si>
  <si>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</si>
  <si>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</si>
  <si>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</si>
  <si>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</si>
  <si>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</si>
  <si>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</si>
  <si>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</si>
  <si>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</si>
  <si>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</si>
  <si>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</si>
  <si>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</si>
  <si>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</si>
  <si>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</si>
  <si>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</si>
  <si>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</si>
  <si>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</si>
  <si>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</si>
  <si>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</si>
  <si>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</si>
  <si>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</si>
  <si>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</si>
  <si>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</si>
  <si>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</si>
  <si>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</si>
  <si>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</si>
  <si>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</si>
  <si>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</si>
  <si>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</si>
  <si>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</si>
  <si>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</si>
  <si>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</si>
  <si>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</si>
  <si>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</si>
  <si>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</si>
  <si>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</si>
  <si>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</si>
  <si>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</si>
  <si>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</si>
  <si>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</si>
  <si>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</si>
  <si>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</si>
  <si>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</si>
  <si>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</si>
  <si>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</si>
  <si>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</si>
  <si>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</si>
  <si>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</si>
  <si>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</si>
  <si>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</si>
  <si>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</si>
  <si>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</si>
  <si>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</si>
  <si>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</si>
  <si>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</si>
  <si>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</si>
  <si>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</si>
  <si>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</si>
  <si>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</si>
  <si>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</si>
  <si>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</si>
  <si>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</si>
  <si>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</si>
  <si>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</si>
  <si>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</si>
  <si>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</si>
  <si>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</si>
  <si>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</si>
  <si>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</si>
  <si>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</si>
  <si>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</si>
  <si>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</si>
  <si>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</si>
  <si>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</si>
  <si>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</si>
  <si>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</si>
  <si>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</si>
  <si>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</si>
  <si>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</si>
  <si>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</si>
  <si>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</si>
  <si>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</si>
  <si>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</si>
  <si>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</si>
  <si>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</si>
  <si>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</si>
  <si>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</si>
  <si>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</si>
  <si>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</si>
  <si>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</si>
  <si>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</si>
  <si>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</si>
  <si>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</si>
  <si>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</si>
  <si>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</si>
  <si>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</si>
  <si>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</si>
  <si>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</si>
  <si>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</si>
  <si>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</si>
  <si>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</si>
  <si>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</si>
  <si>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</si>
  <si>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</si>
  <si>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</si>
  <si>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</si>
  <si>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</si>
  <si>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</si>
  <si>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</si>
  <si>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</si>
  <si>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</si>
  <si>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</si>
  <si>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</si>
  <si>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</si>
  <si>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</si>
  <si>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</si>
  <si>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</si>
  <si>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</si>
  <si>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</si>
  <si>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</si>
  <si>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</si>
  <si>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</si>
  <si>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</si>
  <si>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</si>
  <si>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</si>
  <si>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</si>
  <si>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</si>
  <si>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</si>
  <si>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</si>
  <si>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</si>
  <si>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</si>
  <si>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</si>
  <si>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</si>
  <si>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</si>
  <si>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</si>
  <si>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</si>
  <si>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</si>
  <si>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</si>
  <si>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</si>
  <si>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</si>
  <si>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</si>
  <si>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</si>
  <si>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</si>
  <si>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</si>
  <si>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</si>
  <si>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</si>
  <si>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</si>
  <si>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</si>
  <si>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</si>
  <si>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</si>
  <si>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</si>
  <si>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</si>
  <si>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</si>
  <si>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</si>
  <si>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</si>
  <si>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</si>
  <si>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</si>
  <si>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</si>
  <si>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</si>
  <si>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</si>
  <si>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</si>
  <si>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</si>
  <si>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</si>
  <si>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</si>
  <si>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</si>
  <si>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</si>
  <si>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</si>
  <si>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</si>
  <si>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</si>
  <si>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</si>
  <si>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</si>
  <si>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</si>
  <si>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</si>
  <si>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</si>
  <si>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</si>
  <si>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</si>
  <si>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</si>
  <si>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</si>
  <si>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</si>
  <si>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</si>
  <si>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</si>
  <si>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</si>
  <si>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</si>
  <si>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</si>
  <si>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</si>
  <si>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</si>
  <si>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</si>
  <si>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</si>
  <si>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</si>
  <si>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</si>
  <si>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</si>
  <si>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</si>
  <si>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</si>
  <si>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</si>
  <si>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</si>
  <si>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</si>
  <si>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</si>
  <si>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</si>
  <si>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</si>
  <si>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</si>
  <si>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</si>
  <si>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</si>
  <si>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</si>
  <si>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</si>
  <si>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</si>
  <si>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</si>
  <si>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</si>
  <si>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</si>
  <si>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</si>
  <si>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</si>
  <si>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</si>
  <si>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</si>
  <si>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</si>
  <si>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</si>
  <si>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</si>
  <si>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</si>
  <si>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</si>
  <si>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</si>
  <si>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</si>
  <si>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</si>
  <si>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</si>
  <si>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</si>
  <si>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</si>
  <si>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</si>
  <si>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</si>
  <si>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</si>
  <si>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</si>
  <si>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</si>
  <si>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</si>
  <si>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</si>
  <si>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</si>
  <si>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</si>
  <si>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</si>
  <si>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</si>
  <si>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</si>
  <si>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</si>
  <si>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</si>
  <si>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</si>
  <si>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</si>
  <si>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</si>
  <si>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</si>
  <si>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</si>
  <si>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</si>
  <si>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</si>
  <si>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</si>
  <si>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</si>
  <si>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</si>
  <si>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</si>
  <si>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</si>
  <si>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</si>
  <si>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</si>
  <si>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</si>
  <si>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</si>
  <si>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</si>
  <si>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</si>
  <si>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</si>
  <si>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</si>
  <si>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</si>
  <si>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</si>
  <si>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</si>
  <si>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</si>
  <si>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</si>
  <si>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</si>
  <si>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</si>
  <si>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</si>
  <si>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</si>
  <si>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</si>
  <si>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</si>
  <si>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</si>
  <si>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</si>
  <si>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</si>
  <si>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</si>
  <si>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</si>
  <si>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</si>
  <si>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</si>
  <si>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</si>
  <si>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</si>
  <si>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</si>
  <si>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</si>
  <si>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</si>
  <si>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</si>
  <si>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</si>
  <si>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</si>
  <si>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</si>
  <si>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</si>
  <si>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</si>
  <si>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</si>
  <si>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</si>
  <si>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</si>
  <si>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</si>
  <si>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</si>
  <si>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</si>
  <si>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</si>
  <si>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</si>
  <si>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</si>
  <si>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</si>
  <si>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</si>
  <si>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</si>
  <si>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</si>
  <si>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</si>
  <si>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</si>
  <si>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</si>
  <si>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</si>
  <si>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</si>
  <si>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</si>
  <si>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</si>
  <si>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</si>
  <si>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</si>
  <si>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</si>
  <si>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</si>
  <si>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</si>
  <si>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</si>
  <si>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</si>
  <si>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</si>
  <si>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</si>
  <si>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</si>
  <si>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</si>
  <si>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</si>
  <si>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</si>
  <si>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</si>
  <si>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</si>
  <si>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</si>
  <si>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</si>
  <si>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</si>
  <si>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</si>
  <si>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</si>
  <si>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</si>
  <si>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</si>
  <si>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</si>
  <si>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</si>
  <si>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</si>
  <si>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</si>
  <si>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</si>
  <si>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</si>
  <si>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</si>
  <si>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</si>
  <si>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</si>
  <si>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</si>
  <si>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</si>
  <si>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</si>
  <si>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</si>
  <si>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</si>
  <si>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</si>
  <si>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</si>
  <si>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</si>
  <si>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</si>
  <si>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</si>
  <si>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</si>
  <si>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</si>
  <si>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</si>
  <si>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</si>
  <si>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</si>
  <si>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</si>
  <si>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</si>
  <si>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</si>
  <si>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</si>
  <si>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</si>
  <si>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</si>
  <si>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</si>
  <si>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</si>
  <si>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</si>
  <si>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</si>
  <si>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</si>
  <si>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</si>
  <si>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</si>
  <si>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</si>
  <si>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</si>
  <si>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</si>
  <si>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</si>
  <si>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</si>
  <si>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</si>
  <si>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</si>
  <si>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</si>
  <si>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</si>
  <si>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</si>
  <si>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</si>
  <si>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</si>
  <si>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</si>
  <si>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</si>
  <si>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</si>
  <si>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</si>
  <si>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</si>
  <si>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</si>
  <si>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</si>
  <si>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</si>
  <si>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</si>
  <si>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</si>
  <si>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</si>
  <si>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</si>
  <si>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</si>
  <si>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</si>
  <si>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</si>
  <si>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</si>
  <si>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</si>
  <si>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</si>
  <si>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</si>
  <si>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</si>
  <si>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</si>
  <si>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</si>
  <si>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</si>
  <si>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</si>
  <si>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</si>
  <si>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</si>
  <si>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</si>
  <si>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</si>
  <si>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</si>
  <si>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</si>
  <si>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</si>
  <si>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</si>
  <si>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</si>
  <si>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</si>
  <si>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</si>
  <si>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</si>
  <si>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</si>
  <si>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</si>
  <si>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</si>
  <si>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</si>
  <si>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</si>
  <si>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</si>
  <si>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</si>
  <si>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</si>
  <si>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</si>
  <si>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</si>
  <si>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</si>
  <si>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</si>
  <si>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</si>
  <si>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</si>
  <si>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</si>
  <si>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</si>
  <si>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</si>
  <si>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</si>
  <si>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</si>
  <si>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</si>
  <si>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</si>
  <si>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</si>
  <si>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</si>
  <si>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</si>
  <si>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</si>
  <si>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</si>
  <si>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</si>
  <si>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</si>
  <si>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</si>
  <si>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</si>
  <si>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</si>
  <si>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</si>
  <si>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</si>
  <si>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</si>
  <si>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</si>
  <si>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</si>
  <si>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</si>
  <si>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</si>
  <si>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</si>
  <si>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</si>
  <si>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</si>
  <si>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</si>
  <si>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</si>
  <si>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</si>
  <si>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</si>
  <si>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</si>
  <si>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</si>
  <si>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</si>
  <si>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</si>
  <si>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</si>
  <si>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</si>
  <si>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</si>
  <si>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</si>
  <si>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</si>
  <si>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</si>
  <si>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</si>
  <si>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</si>
  <si>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</si>
  <si>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</si>
  <si>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</si>
  <si>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</si>
  <si>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</si>
  <si>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</si>
  <si>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</si>
  <si>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</si>
  <si>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</si>
  <si>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</si>
  <si>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</si>
  <si>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</si>
  <si>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</si>
  <si>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</si>
  <si>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</si>
  <si>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</si>
  <si>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</si>
  <si>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</si>
  <si>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</si>
  <si>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</si>
  <si>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</si>
  <si>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</si>
  <si>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</si>
  <si>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</si>
  <si>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</si>
  <si>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</si>
  <si>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</si>
  <si>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</si>
  <si>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</si>
  <si>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</si>
  <si>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</si>
  <si>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</si>
  <si>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</si>
  <si>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</si>
  <si>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</si>
  <si>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</si>
  <si>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</si>
  <si>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</si>
  <si>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</si>
  <si>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</si>
  <si>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</si>
  <si>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</si>
  <si>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</si>
  <si>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</si>
  <si>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</si>
  <si>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</si>
  <si>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</si>
  <si>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</si>
  <si>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</si>
  <si>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</si>
  <si>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</si>
  <si>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</si>
  <si>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</si>
  <si>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</si>
  <si>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</si>
  <si>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</si>
  <si>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</si>
  <si>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</si>
  <si>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</si>
  <si>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</si>
  <si>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</si>
  <si>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</si>
  <si>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</si>
  <si>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</si>
  <si>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</si>
  <si>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</si>
  <si>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</si>
  <si>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</si>
  <si>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</si>
  <si>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</si>
  <si>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</si>
  <si>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</si>
  <si>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</si>
  <si>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</si>
  <si>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</si>
  <si>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</si>
  <si>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</si>
  <si>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</si>
  <si>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</si>
  <si>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</si>
  <si>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</si>
  <si>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</si>
  <si>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</si>
  <si>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</si>
  <si>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</si>
  <si>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</si>
  <si>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</si>
  <si>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</si>
  <si>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</si>
  <si>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</si>
  <si>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</si>
  <si>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</si>
  <si>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</si>
  <si>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</si>
  <si>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</si>
  <si>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</si>
  <si>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</si>
  <si>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</si>
  <si>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</si>
  <si>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</si>
  <si>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</si>
  <si>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</si>
  <si>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</si>
  <si>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</si>
  <si>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</si>
  <si>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</si>
  <si>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</si>
  <si>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</si>
  <si>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</si>
  <si>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</si>
  <si>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</si>
  <si>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</si>
  <si>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</si>
  <si>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</si>
  <si>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</si>
  <si>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</si>
  <si>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</si>
  <si>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</si>
  <si>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</si>
  <si>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</si>
  <si>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</si>
  <si>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</si>
  <si>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</si>
  <si>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</si>
  <si>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</si>
  <si>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</si>
  <si>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</si>
  <si>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</si>
  <si>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</si>
  <si>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</si>
  <si>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</si>
  <si>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</si>
  <si>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</si>
  <si>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</si>
  <si>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</si>
  <si>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</si>
  <si>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</si>
  <si>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</si>
  <si>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</si>
  <si>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</si>
  <si>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</si>
  <si>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</si>
  <si>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</si>
  <si>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</si>
  <si>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</si>
  <si>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</si>
  <si>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</si>
  <si>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</si>
  <si>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</si>
  <si>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</si>
  <si>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</si>
  <si>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</si>
  <si>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</si>
  <si>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</si>
  <si>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</si>
  <si>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</si>
  <si>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</si>
  <si>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</si>
  <si>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</si>
  <si>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</si>
  <si>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</si>
  <si>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</si>
  <si>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</si>
  <si>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</si>
  <si>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</si>
  <si>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</si>
  <si>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</si>
  <si>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</si>
  <si>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</si>
  <si>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</si>
  <si>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</si>
  <si>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</si>
  <si>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</si>
  <si>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</si>
  <si>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</si>
  <si>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</si>
  <si>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</si>
  <si>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</si>
  <si>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</si>
  <si>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</si>
  <si>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</si>
  <si>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</si>
  <si>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</si>
  <si>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</si>
  <si>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</si>
  <si>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</si>
  <si>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</si>
  <si>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</si>
  <si>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</si>
  <si>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</si>
  <si>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</si>
  <si>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</si>
  <si>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</si>
  <si>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</si>
  <si>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</si>
  <si>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</si>
  <si>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</si>
  <si>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</si>
  <si>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</si>
  <si>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</si>
  <si>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</si>
  <si>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</si>
  <si>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</si>
  <si>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</si>
  <si>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</si>
  <si>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</si>
  <si>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</si>
  <si>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</si>
  <si>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</si>
  <si>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</si>
  <si>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</si>
  <si>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</si>
  <si>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</si>
  <si>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</si>
  <si>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</si>
  <si>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</si>
  <si>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</si>
  <si>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</si>
  <si>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</si>
  <si>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</si>
  <si>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</si>
  <si>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</si>
  <si>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</si>
  <si>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</si>
  <si>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</si>
  <si>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</si>
  <si>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</si>
  <si>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</si>
  <si>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</si>
  <si>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</si>
  <si>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</si>
  <si>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</si>
  <si>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</si>
  <si>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</si>
  <si>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</si>
  <si>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</si>
  <si>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</si>
  <si>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</si>
  <si>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</si>
  <si>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</si>
  <si>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</si>
  <si>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</si>
  <si>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</si>
  <si>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</si>
  <si>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</si>
  <si>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</si>
  <si>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</si>
  <si>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</si>
  <si>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</si>
  <si>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</si>
  <si>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</si>
  <si>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</si>
  <si>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</si>
  <si>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</si>
  <si>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</si>
  <si>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</si>
  <si>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</si>
  <si>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</si>
  <si>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</si>
  <si>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</si>
  <si>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</si>
  <si>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</si>
  <si>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</si>
  <si>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</si>
  <si>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</si>
  <si>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</si>
  <si>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</si>
  <si>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</si>
  <si>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</si>
  <si>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</si>
  <si>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</si>
  <si>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</si>
  <si>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</si>
  <si>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</si>
  <si>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</si>
  <si>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</si>
  <si>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</si>
  <si>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</si>
  <si>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</si>
  <si>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</si>
  <si>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</si>
  <si>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</si>
  <si>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</si>
  <si>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</si>
  <si>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</si>
  <si>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</si>
  <si>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</si>
  <si>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</si>
  <si>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</si>
  <si>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</si>
  <si>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</si>
  <si>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</si>
  <si>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</si>
  <si>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</si>
  <si>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</si>
  <si>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</si>
  <si>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</si>
  <si>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</si>
  <si>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</si>
  <si>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</si>
  <si>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</si>
  <si>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</si>
  <si>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</si>
  <si>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</si>
  <si>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</si>
  <si>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</si>
  <si>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</si>
  <si>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</si>
  <si>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</si>
  <si>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</si>
  <si>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</si>
  <si>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</si>
  <si>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</si>
  <si>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</si>
  <si>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</si>
  <si>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</si>
  <si>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</si>
  <si>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</si>
  <si>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</si>
  <si>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</si>
  <si>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</si>
  <si>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</si>
  <si>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</si>
  <si>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</si>
  <si>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</si>
  <si>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</si>
  <si>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</si>
  <si>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</si>
  <si>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</si>
  <si>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</si>
  <si>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</si>
  <si>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</si>
  <si>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</si>
  <si>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</si>
  <si>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</si>
  <si>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</si>
  <si>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</si>
  <si>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</si>
  <si>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</si>
  <si>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</si>
  <si>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</si>
  <si>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</si>
  <si>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</si>
  <si>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</si>
  <si>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</si>
  <si>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</si>
  <si>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</si>
  <si>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</si>
  <si>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</si>
  <si>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</si>
  <si>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</si>
  <si>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</si>
  <si>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</si>
  <si>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</si>
  <si>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</si>
  <si>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</si>
  <si>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</si>
  <si>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</si>
  <si>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</si>
  <si>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</si>
  <si>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</si>
  <si>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</si>
  <si>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</si>
  <si>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</si>
  <si>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</si>
  <si>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</si>
  <si>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</si>
  <si>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</si>
  <si>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</si>
  <si>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</si>
  <si>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</si>
  <si>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</si>
  <si>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</si>
  <si>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</si>
  <si>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</si>
  <si>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</si>
  <si>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</si>
  <si>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</si>
  <si>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</si>
  <si>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</si>
  <si>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</si>
  <si>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</si>
  <si>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</si>
  <si>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</si>
  <si>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</si>
  <si>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</si>
  <si>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</si>
  <si>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</si>
  <si>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</si>
  <si>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</si>
  <si>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</si>
  <si>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</si>
  <si>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</si>
  <si>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</si>
  <si>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</si>
  <si>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</si>
  <si>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</si>
  <si>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</si>
  <si>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</si>
  <si>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</si>
  <si>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</si>
  <si>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</si>
  <si>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</si>
  <si>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</si>
  <si>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</si>
  <si>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</si>
  <si>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</si>
  <si>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</si>
  <si>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</si>
  <si>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</si>
  <si>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</si>
  <si>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</si>
  <si>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</si>
  <si>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</si>
  <si>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</si>
  <si>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</si>
  <si>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</si>
  <si>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</si>
  <si>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</si>
  <si>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</si>
  <si>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</si>
  <si>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</si>
  <si>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</si>
  <si>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</si>
  <si>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</si>
  <si>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</si>
  <si>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</si>
  <si>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</si>
  <si>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</si>
  <si>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</si>
  <si>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</si>
  <si>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</si>
  <si>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</si>
  <si>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</si>
  <si>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</si>
  <si>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</si>
  <si>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</si>
  <si>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</si>
  <si>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</si>
  <si>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</si>
  <si>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</si>
  <si>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</si>
  <si>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</si>
  <si>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</si>
  <si>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</si>
  <si>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</si>
  <si>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</si>
  <si>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</si>
  <si>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</si>
  <si>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</si>
  <si>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</si>
  <si>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</si>
  <si>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</si>
  <si>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</si>
  <si>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</si>
  <si>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</si>
  <si>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</si>
  <si>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</si>
  <si>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</si>
  <si>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</si>
  <si>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</si>
  <si>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</si>
  <si>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</si>
  <si>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</si>
  <si>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</si>
  <si>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</si>
  <si>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</si>
  <si>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</si>
  <si>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</si>
  <si>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</si>
  <si>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</si>
  <si>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</si>
  <si>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</si>
  <si>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</si>
  <si>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</si>
  <si>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</si>
  <si>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</si>
  <si>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</si>
  <si>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</si>
  <si>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</si>
  <si>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</si>
  <si>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</si>
  <si>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</si>
  <si>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</si>
  <si>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</si>
  <si>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</si>
  <si>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</si>
  <si>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</si>
  <si>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</si>
  <si>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</si>
  <si>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</si>
  <si>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</si>
  <si>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</si>
  <si>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</si>
  <si>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</si>
  <si>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</si>
  <si>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</si>
  <si>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</si>
  <si>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</si>
  <si>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</si>
  <si>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</si>
  <si>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</si>
  <si>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</si>
  <si>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</si>
  <si>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</si>
  <si>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</si>
  <si>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</si>
  <si>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</si>
  <si>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</si>
  <si>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</si>
  <si>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</si>
  <si>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</si>
  <si>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</si>
  <si>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</si>
  <si>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</si>
  <si>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</si>
  <si>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</si>
  <si>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</si>
  <si>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</si>
  <si>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</si>
  <si>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</si>
  <si>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</si>
  <si>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</si>
  <si>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</si>
  <si>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</si>
  <si>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</si>
  <si>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</si>
  <si>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</si>
  <si>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</si>
  <si>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</si>
  <si>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</si>
  <si>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</si>
  <si>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</si>
  <si>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</si>
  <si>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</si>
  <si>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</si>
  <si>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</si>
  <si>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</si>
  <si>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</si>
  <si>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</si>
  <si>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</si>
  <si>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</si>
  <si>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</si>
  <si>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</si>
  <si>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</si>
  <si>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</si>
  <si>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</si>
  <si>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</si>
  <si>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</si>
  <si>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</si>
  <si>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</si>
  <si>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</si>
  <si>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</si>
  <si>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</si>
  <si>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</si>
  <si>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</si>
  <si>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</si>
  <si>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</si>
  <si>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</si>
  <si>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</si>
  <si>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</si>
  <si>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</si>
  <si>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</si>
  <si>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</si>
  <si>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</si>
  <si>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</si>
  <si>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</si>
  <si>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</si>
  <si>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</si>
  <si>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</si>
  <si>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</si>
  <si>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</si>
  <si>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</si>
  <si>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</si>
  <si>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</si>
  <si>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</si>
  <si>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</si>
  <si>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</si>
  <si>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</si>
  <si>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</si>
  <si>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</si>
  <si>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</si>
  <si>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</si>
  <si>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</si>
  <si>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</si>
  <si>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</si>
  <si>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</si>
  <si>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</si>
  <si>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</si>
  <si>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</si>
  <si>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</si>
  <si>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</si>
  <si>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</si>
  <si>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</si>
  <si>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</si>
  <si>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</si>
  <si>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</si>
  <si>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</si>
  <si>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</si>
  <si>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</si>
  <si>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</si>
  <si>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</si>
  <si>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</si>
  <si>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</si>
  <si>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</si>
  <si>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</si>
  <si>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</si>
  <si>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</si>
  <si>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</si>
  <si>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</si>
  <si>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</si>
  <si>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</si>
  <si>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</si>
  <si>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</si>
  <si>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</si>
  <si>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</si>
  <si>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</si>
  <si>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</si>
  <si>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</si>
  <si>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</si>
  <si>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</si>
  <si>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</si>
  <si>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</si>
  <si>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</si>
  <si>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</si>
  <si>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</si>
  <si>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</si>
  <si>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</si>
  <si>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</si>
  <si>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</si>
  <si>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</si>
  <si>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</si>
  <si>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</si>
  <si>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</si>
  <si>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</si>
  <si>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</si>
  <si>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</si>
  <si>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</si>
  <si>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</si>
  <si>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</si>
  <si>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</si>
  <si>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</si>
  <si>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</si>
  <si>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</si>
  <si>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</si>
  <si>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</si>
  <si>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</si>
  <si>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</si>
  <si>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</si>
  <si>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</si>
  <si>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</si>
  <si>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</si>
  <si>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</si>
  <si>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</si>
  <si>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</si>
  <si>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</si>
  <si>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</si>
  <si>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</si>
  <si>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</si>
  <si>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</si>
  <si>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</si>
  <si>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</si>
  <si>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</si>
  <si>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</si>
  <si>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</si>
  <si>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</si>
  <si>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</si>
  <si>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</si>
  <si>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</si>
  <si>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</si>
  <si>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</si>
  <si>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</si>
  <si>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</si>
  <si>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</si>
  <si>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</si>
  <si>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</si>
  <si>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</si>
  <si>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</si>
  <si>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</si>
  <si>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</si>
  <si>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</si>
  <si>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</si>
  <si>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</si>
  <si>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</si>
  <si>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</si>
  <si>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</si>
  <si>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</si>
  <si>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</si>
  <si>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</si>
  <si>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</si>
  <si>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</si>
  <si>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</si>
  <si>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</si>
  <si>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</si>
  <si>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</si>
  <si>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</si>
  <si>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</si>
  <si>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</si>
  <si>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</si>
  <si>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</si>
  <si>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</si>
  <si>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</si>
  <si>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</si>
  <si>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</si>
  <si>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</si>
  <si>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</si>
  <si>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</si>
  <si>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</si>
  <si>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</si>
  <si>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</si>
  <si>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</si>
  <si>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</si>
  <si>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</si>
  <si>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</si>
  <si>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</si>
  <si>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</si>
  <si>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</si>
  <si>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</si>
  <si>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</si>
  <si>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</si>
  <si>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</si>
  <si>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</si>
  <si>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</si>
  <si>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</si>
  <si>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</si>
  <si>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</si>
  <si>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</si>
  <si>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</si>
  <si>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</si>
  <si>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</si>
  <si>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</si>
  <si>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</si>
  <si>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</si>
  <si>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</si>
  <si>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</si>
  <si>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</si>
  <si>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</si>
  <si>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</si>
  <si>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</si>
  <si>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</si>
  <si>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</si>
  <si>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</si>
  <si>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</si>
  <si>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</si>
  <si>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</si>
  <si>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</si>
  <si>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</si>
  <si>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</si>
  <si>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</si>
  <si>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</si>
  <si>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</si>
  <si>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</si>
  <si>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</si>
  <si>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</si>
  <si>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</si>
  <si>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</si>
  <si>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</si>
  <si>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</si>
  <si>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</si>
  <si>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</si>
  <si>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</si>
  <si>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</si>
  <si>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</si>
  <si>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</si>
  <si>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</si>
  <si>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</si>
  <si>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</si>
  <si>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</si>
  <si>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</si>
  <si>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</si>
  <si>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</si>
  <si>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</si>
  <si>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</si>
  <si>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</si>
  <si>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</si>
  <si>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</si>
  <si>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</si>
  <si>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</si>
  <si>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</si>
  <si>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</si>
  <si>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</si>
  <si>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</si>
  <si>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</si>
  <si>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</si>
  <si>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</si>
  <si>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</si>
  <si>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</si>
  <si>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</si>
  <si>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</si>
  <si>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</si>
  <si>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</si>
  <si>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</si>
  <si>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</si>
  <si>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</si>
  <si>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</si>
  <si>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</si>
  <si>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</si>
  <si>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</si>
  <si>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</si>
  <si>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</si>
  <si>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</si>
  <si>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</si>
  <si>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</si>
  <si>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</si>
  <si>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</si>
  <si>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</si>
  <si>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</si>
  <si>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</si>
  <si>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</si>
  <si>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</si>
  <si>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</si>
  <si>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</si>
  <si>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</si>
  <si>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</si>
  <si>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</si>
  <si>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</si>
  <si>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</si>
  <si>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</si>
  <si>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</si>
  <si>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</si>
  <si>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</si>
  <si>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</si>
  <si>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</si>
  <si>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</si>
  <si>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</si>
  <si>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</si>
  <si>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</si>
  <si>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</si>
  <si>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</si>
  <si>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</si>
  <si>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</si>
  <si>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</si>
  <si>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</si>
  <si>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</si>
  <si>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</si>
  <si>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</si>
  <si>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</si>
  <si>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</si>
  <si>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</si>
  <si>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</si>
  <si>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</si>
  <si>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</si>
  <si>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</si>
  <si>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</si>
  <si>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</si>
  <si>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</si>
  <si>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</si>
  <si>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</si>
  <si>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</si>
  <si>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</si>
  <si>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</si>
  <si>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</si>
  <si>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</si>
  <si>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</si>
  <si>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</si>
  <si>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</si>
  <si>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</si>
  <si>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</si>
  <si>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</si>
  <si>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</si>
  <si>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</si>
  <si>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</si>
  <si>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</si>
  <si>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</si>
  <si>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</si>
  <si>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</si>
  <si>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</si>
  <si>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</si>
  <si>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</si>
  <si>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</si>
  <si>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</si>
  <si>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</si>
  <si>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</si>
  <si>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</si>
  <si>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</si>
  <si>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</si>
  <si>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</si>
  <si>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</si>
  <si>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</si>
  <si>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</si>
  <si>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</si>
  <si>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</si>
  <si>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</si>
  <si>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</si>
  <si>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</si>
  <si>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</si>
  <si>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</si>
  <si>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</si>
  <si>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</si>
  <si>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</si>
  <si>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</si>
  <si>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</si>
  <si>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</si>
  <si>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</si>
  <si>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</si>
  <si>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</si>
  <si>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</si>
  <si>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</si>
  <si>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</si>
  <si>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</si>
  <si>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</si>
  <si>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</si>
  <si>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</si>
  <si>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</si>
  <si>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</si>
  <si>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</si>
  <si>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</si>
  <si>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</si>
  <si>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</si>
  <si>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</si>
  <si>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</si>
  <si>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</si>
  <si>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</si>
  <si>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</si>
  <si>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</si>
  <si>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</si>
  <si>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</si>
  <si>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</si>
  <si>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</si>
  <si>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</si>
  <si>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</si>
  <si>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</si>
  <si>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</si>
  <si>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</si>
  <si>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</si>
  <si>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</si>
  <si>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</si>
  <si>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</si>
  <si>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</si>
  <si>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</si>
  <si>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</si>
  <si>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</si>
  <si>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</si>
  <si>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</si>
  <si>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</si>
  <si>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</si>
  <si>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</si>
  <si>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</si>
  <si>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</si>
  <si>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</si>
  <si>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</si>
  <si>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</si>
  <si>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</si>
  <si>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</si>
  <si>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</si>
  <si>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</si>
  <si>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</si>
  <si>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</si>
  <si>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</si>
  <si>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</si>
  <si>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</si>
  <si>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</si>
  <si>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</si>
  <si>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</si>
  <si>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</si>
  <si>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</si>
  <si>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</si>
  <si>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</si>
  <si>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</si>
  <si>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</si>
  <si>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</si>
  <si>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</si>
  <si>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</si>
  <si>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</si>
  <si>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</si>
  <si>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</si>
  <si>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</si>
  <si>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</si>
  <si>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</si>
  <si>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</si>
  <si>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</si>
  <si>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</si>
  <si>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</si>
  <si>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</si>
  <si>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</si>
  <si>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</si>
  <si>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</si>
  <si>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</si>
  <si>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</si>
  <si>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</si>
  <si>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</si>
  <si>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</si>
  <si>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</si>
  <si>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</si>
  <si>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</si>
  <si>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</si>
  <si>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</si>
  <si>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</si>
  <si>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</si>
  <si>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</si>
  <si>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</si>
  <si>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</si>
  <si>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</si>
  <si>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</si>
  <si>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</si>
  <si>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</si>
  <si>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</si>
  <si>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</si>
  <si>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</si>
  <si>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</si>
  <si>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</si>
  <si>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</si>
  <si>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</si>
  <si>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</si>
  <si>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</si>
  <si>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</si>
  <si>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</si>
  <si>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</si>
  <si>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</si>
  <si>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</si>
  <si>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</si>
  <si>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</si>
  <si>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</si>
  <si>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</si>
  <si>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</si>
  <si>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</si>
  <si>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</si>
  <si>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</si>
  <si>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</si>
  <si>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</si>
  <si>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</si>
  <si>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</si>
  <si>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</si>
  <si>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</si>
  <si>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</si>
  <si>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</si>
  <si>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</si>
  <si>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</si>
  <si>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</si>
  <si>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</si>
  <si>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</si>
  <si>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</si>
  <si>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</si>
  <si>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</si>
  <si>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</si>
  <si>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</si>
  <si>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</si>
  <si>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</si>
  <si>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</si>
  <si>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</si>
  <si>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</si>
  <si>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</si>
  <si>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</si>
  <si>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</si>
  <si>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</si>
  <si>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</si>
  <si>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</si>
  <si>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</si>
  <si>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</si>
  <si>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</si>
  <si>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</si>
  <si>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</si>
  <si>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</si>
  <si>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</si>
  <si>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</si>
  <si>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</si>
  <si>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</si>
  <si>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</si>
  <si>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</si>
  <si>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</si>
  <si>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</si>
  <si>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</si>
  <si>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</si>
  <si>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</si>
  <si>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</si>
  <si>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</si>
  <si>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</si>
  <si>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</si>
  <si>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</si>
  <si>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</si>
  <si>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</si>
  <si>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</si>
  <si>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</si>
  <si>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</si>
  <si>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</si>
  <si>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</si>
  <si>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</si>
  <si>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</si>
  <si>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</si>
  <si>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</si>
  <si>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</si>
  <si>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</si>
  <si>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</si>
  <si>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</si>
  <si>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</si>
  <si>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</si>
  <si>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</si>
  <si>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</si>
  <si>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</si>
  <si>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</si>
  <si>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</si>
  <si>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</si>
  <si>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</si>
  <si>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</si>
  <si>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</si>
  <si>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</si>
  <si>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</si>
  <si>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</si>
  <si>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</si>
  <si>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</si>
  <si>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</si>
  <si>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</si>
  <si>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</si>
  <si>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</si>
  <si>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</si>
  <si>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</si>
  <si>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</si>
  <si>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</si>
  <si>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</si>
  <si>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</si>
  <si>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</si>
  <si>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</si>
  <si>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</si>
  <si>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</si>
  <si>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</si>
  <si>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</si>
  <si>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</si>
  <si>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</si>
  <si>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</si>
  <si>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</si>
  <si>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</si>
  <si>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</si>
  <si>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</si>
  <si>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</si>
  <si>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</si>
  <si>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</si>
  <si>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</si>
  <si>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</si>
  <si>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</si>
  <si>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</si>
  <si>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</si>
  <si>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</si>
  <si>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</si>
  <si>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</si>
  <si>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</si>
  <si>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</si>
  <si>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</si>
  <si>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</si>
  <si>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</si>
  <si>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</si>
  <si>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</si>
  <si>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</si>
  <si>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</si>
  <si>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</si>
  <si>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</si>
  <si>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</si>
  <si>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</si>
  <si>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</si>
  <si>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</si>
  <si>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</si>
  <si>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</si>
  <si>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</si>
  <si>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</si>
  <si>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</si>
  <si>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</si>
  <si>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</si>
  <si>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</si>
  <si>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</si>
  <si>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</si>
  <si>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</si>
  <si>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</si>
  <si>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</si>
  <si>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</si>
  <si>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</si>
  <si>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</si>
  <si>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</si>
  <si>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</si>
  <si>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</si>
  <si>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</si>
  <si>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</si>
  <si>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</si>
  <si>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</si>
  <si>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</si>
  <si>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</si>
  <si>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</si>
  <si>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</si>
  <si>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</si>
  <si>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</si>
  <si>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</si>
  <si>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</si>
  <si>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</si>
  <si>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</si>
  <si>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</si>
  <si>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</si>
  <si>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</si>
  <si>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</si>
  <si>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</si>
  <si>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</si>
  <si>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</si>
  <si>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</si>
  <si>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</si>
  <si>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</si>
  <si>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</si>
  <si>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</si>
  <si>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</si>
  <si>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</si>
  <si>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</si>
  <si>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</si>
  <si>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</si>
  <si>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</si>
  <si>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</si>
  <si>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</si>
  <si>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</si>
  <si>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</si>
  <si>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</si>
  <si>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</si>
  <si>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</si>
  <si>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</si>
  <si>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</si>
  <si>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</si>
  <si>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</si>
  <si>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</si>
  <si>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</si>
  <si>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</si>
  <si>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</si>
  <si>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</si>
  <si>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</si>
  <si>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</si>
  <si>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</si>
  <si>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</si>
  <si>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</si>
  <si>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</si>
  <si>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</si>
  <si>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</si>
  <si>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</si>
  <si>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</si>
  <si>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</si>
  <si>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</si>
  <si>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</si>
  <si>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</si>
  <si>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</si>
  <si>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</si>
  <si>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</si>
  <si>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</si>
  <si>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</si>
  <si>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</si>
  <si>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</si>
  <si>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</si>
  <si>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</si>
  <si>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</si>
  <si>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</si>
  <si>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</si>
  <si>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</si>
  <si>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</si>
  <si>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</si>
  <si>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</si>
  <si>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</si>
  <si>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</si>
  <si>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</si>
  <si>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</si>
  <si>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</si>
  <si>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</si>
  <si>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</si>
  <si>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</si>
  <si>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</si>
  <si>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</si>
  <si>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</si>
  <si>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</si>
  <si>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</si>
  <si>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</si>
  <si>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</si>
  <si>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</si>
  <si>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</si>
  <si>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</si>
  <si>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</si>
  <si>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</si>
  <si>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</si>
  <si>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</si>
  <si>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</si>
  <si>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</si>
  <si>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</si>
  <si>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</si>
  <si>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</si>
  <si>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</si>
  <si>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</si>
  <si>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</si>
  <si>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</si>
  <si>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</si>
  <si>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</si>
  <si>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</si>
  <si>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</si>
  <si>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</si>
  <si>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</si>
  <si>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</si>
  <si>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</si>
  <si>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</si>
  <si>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</si>
  <si>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</si>
  <si>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</si>
  <si>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</si>
  <si>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</si>
  <si>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</si>
  <si>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</si>
  <si>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</si>
  <si>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</si>
  <si>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</si>
  <si>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</si>
  <si>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</si>
  <si>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</si>
  <si>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</si>
  <si>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</si>
  <si>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</si>
  <si>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</si>
  <si>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</si>
  <si>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</si>
  <si>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</si>
  <si>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</si>
  <si>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</si>
  <si>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</si>
  <si>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</si>
  <si>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</si>
  <si>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</si>
  <si>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</si>
  <si>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</si>
  <si>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</si>
  <si>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</si>
  <si>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</si>
  <si>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</si>
  <si>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</si>
  <si>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</si>
  <si>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</si>
  <si>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</si>
  <si>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</si>
  <si>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</si>
  <si>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</si>
  <si>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</si>
  <si>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</si>
  <si>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</si>
  <si>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</si>
  <si>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</si>
  <si>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</si>
  <si>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</si>
  <si>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</si>
  <si>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</si>
  <si>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</si>
  <si>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</si>
  <si>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</si>
  <si>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</si>
  <si>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</si>
  <si>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</si>
  <si>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</si>
  <si>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</si>
  <si>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</si>
  <si>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</si>
  <si>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</si>
  <si>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</si>
  <si>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</si>
  <si>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</si>
  <si>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</si>
  <si>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</si>
  <si>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</si>
  <si>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</si>
  <si>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</si>
  <si>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</si>
  <si>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</si>
  <si>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</si>
  <si>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</si>
  <si>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</si>
  <si>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</si>
  <si>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</si>
  <si>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</si>
  <si>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</si>
  <si>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</si>
  <si>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</si>
  <si>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</si>
  <si>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</si>
  <si>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</si>
  <si>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</si>
  <si>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</si>
  <si>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</si>
  <si>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</si>
  <si>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</si>
  <si>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</si>
  <si>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</si>
  <si>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</si>
  <si>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</si>
  <si>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</si>
  <si>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</si>
  <si>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</si>
  <si>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</si>
  <si>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</si>
  <si>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</si>
  <si>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</si>
  <si>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</si>
  <si>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</si>
  <si>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</si>
  <si>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</si>
  <si>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</si>
  <si>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</si>
  <si>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</si>
  <si>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</si>
  <si>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</si>
  <si>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</si>
  <si>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</si>
  <si>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</si>
  <si>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</si>
  <si>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</si>
  <si>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</si>
  <si>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</si>
  <si>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</si>
  <si>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</si>
  <si>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</si>
  <si>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</si>
  <si>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</si>
  <si>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</si>
  <si>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</si>
  <si>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</si>
  <si>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</si>
  <si>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</si>
  <si>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</si>
  <si>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</si>
  <si>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</si>
  <si>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</si>
  <si>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</si>
  <si>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</si>
  <si>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</si>
  <si>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</si>
  <si>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</si>
  <si>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</si>
  <si>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</si>
  <si>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</si>
  <si>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</si>
  <si>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</si>
  <si>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</si>
  <si>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</si>
  <si>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</si>
  <si>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</si>
  <si>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</si>
  <si>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</si>
  <si>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</si>
  <si>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</si>
  <si>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</si>
  <si>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</si>
  <si>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</si>
  <si>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</si>
  <si>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</si>
  <si>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</si>
  <si>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</si>
  <si>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</si>
  <si>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</si>
  <si>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</si>
  <si>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</si>
  <si>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</si>
  <si>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</si>
  <si>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</si>
  <si>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</si>
  <si>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</si>
  <si>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</si>
  <si>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</si>
  <si>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</si>
  <si>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</si>
  <si>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</si>
  <si>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</si>
  <si>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</si>
  <si>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</si>
  <si>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</si>
  <si>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</si>
  <si>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</si>
  <si>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</si>
  <si>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</si>
  <si>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</si>
  <si>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</si>
  <si>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</si>
  <si>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</si>
  <si>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</si>
  <si>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</si>
  <si>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</si>
  <si>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</si>
  <si>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</si>
  <si>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</si>
  <si>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</si>
  <si>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</si>
  <si>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</si>
  <si>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</si>
  <si>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</si>
  <si>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</si>
  <si>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</si>
  <si>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</si>
  <si>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</si>
  <si>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</si>
  <si>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</si>
  <si>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</si>
  <si>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</si>
  <si>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</si>
  <si>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</si>
  <si>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</si>
  <si>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</si>
  <si>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</si>
  <si>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</si>
  <si>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</si>
  <si>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</si>
  <si>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</si>
  <si>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</si>
  <si>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</si>
  <si>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</si>
  <si>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</si>
  <si>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</si>
  <si>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</si>
  <si>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</si>
  <si>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</si>
  <si>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</si>
  <si>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</si>
  <si>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</si>
  <si>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</si>
  <si>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</si>
  <si>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</si>
  <si>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</si>
  <si>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</si>
  <si>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</si>
  <si>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</si>
  <si>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</si>
  <si>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</si>
  <si>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</si>
  <si>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</si>
  <si>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</si>
  <si>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</si>
  <si>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</si>
  <si>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</si>
  <si>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</si>
  <si>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</si>
  <si>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</si>
  <si>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</si>
  <si>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</si>
  <si>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</si>
  <si>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</si>
  <si>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</si>
  <si>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</si>
  <si>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</si>
  <si>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</si>
  <si>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</si>
  <si>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</si>
  <si>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</si>
  <si>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</si>
  <si>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</si>
  <si>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</si>
  <si>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</si>
  <si>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</si>
  <si>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</si>
  <si>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</si>
  <si>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</si>
  <si>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</si>
  <si>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</si>
  <si>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</si>
  <si>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</si>
  <si>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</si>
  <si>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</si>
  <si>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</si>
  <si>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</si>
  <si>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</si>
  <si>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</si>
  <si>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</si>
  <si>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</si>
  <si>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</si>
  <si>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</si>
  <si>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</si>
  <si>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</si>
  <si>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</si>
  <si>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</si>
  <si>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</si>
  <si>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</si>
  <si>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</si>
  <si>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</si>
  <si>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</si>
  <si>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</si>
  <si>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</si>
  <si>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</si>
  <si>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</si>
  <si>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</si>
  <si>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</si>
  <si>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</si>
  <si>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</si>
  <si>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</si>
  <si>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</si>
  <si>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</si>
  <si>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</si>
  <si>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</si>
  <si>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</si>
  <si>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</si>
  <si>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</si>
  <si>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</si>
  <si>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</si>
  <si>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</si>
  <si>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</si>
  <si>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</si>
  <si>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</si>
  <si>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</si>
  <si>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</si>
  <si>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</si>
  <si>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</si>
  <si>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</si>
  <si>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</si>
  <si>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</si>
  <si>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</si>
  <si>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</si>
  <si>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</si>
  <si>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</si>
  <si>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</si>
  <si>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</si>
  <si>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</si>
  <si>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</si>
  <si>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</si>
  <si>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</si>
  <si>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</si>
  <si>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</si>
  <si>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</si>
  <si>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</si>
  <si>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</si>
  <si>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</si>
  <si>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</si>
  <si>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</si>
  <si>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</si>
  <si>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</si>
  <si>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</si>
  <si>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</si>
  <si>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</si>
  <si>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</si>
  <si>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</si>
  <si>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</si>
  <si>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</si>
  <si>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</si>
  <si>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</si>
  <si>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</si>
  <si>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</si>
  <si>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</si>
  <si>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</si>
  <si>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</si>
  <si>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</si>
  <si>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</si>
  <si>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</si>
  <si>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</si>
  <si>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</si>
  <si>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</si>
  <si>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</si>
  <si>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</si>
  <si>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</si>
  <si>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</si>
  <si>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</si>
  <si>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</si>
  <si>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</si>
  <si>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</si>
  <si>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</si>
  <si>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</si>
  <si>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</si>
  <si>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</si>
  <si>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</si>
  <si>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</si>
  <si>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</si>
  <si>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</si>
  <si>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</si>
  <si>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</si>
  <si>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</si>
  <si>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</si>
  <si>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</si>
  <si>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</si>
  <si>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</si>
  <si>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</si>
  <si>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</si>
  <si>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</si>
  <si>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</si>
  <si>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</si>
  <si>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</si>
  <si>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</si>
  <si>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</si>
  <si>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</si>
  <si>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</si>
  <si>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</si>
  <si>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</si>
  <si>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</si>
  <si>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</si>
  <si>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</si>
  <si>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</si>
  <si>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</si>
  <si>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</si>
  <si>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</si>
  <si>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</si>
  <si>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</si>
  <si>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</si>
  <si>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</si>
  <si>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</si>
  <si>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</si>
  <si>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</si>
  <si>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</si>
  <si>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</si>
  <si>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</si>
  <si>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</si>
  <si>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</si>
  <si>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</si>
  <si>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</si>
  <si>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</si>
  <si>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</si>
  <si>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</si>
  <si>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</si>
  <si>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</si>
  <si>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</si>
  <si>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</si>
  <si>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</si>
  <si>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</si>
  <si>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</si>
  <si>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</si>
  <si>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</si>
  <si>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</si>
  <si>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</si>
  <si>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</si>
  <si>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</si>
  <si>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</si>
  <si>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</si>
  <si>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</si>
  <si>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</si>
  <si>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</si>
  <si>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</si>
  <si>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</si>
  <si>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</si>
  <si>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</si>
  <si>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</si>
  <si>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</si>
  <si>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</si>
  <si>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</si>
  <si>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</si>
  <si>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</si>
  <si>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</si>
  <si>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</si>
  <si>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</si>
  <si>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</si>
  <si>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</si>
  <si>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</si>
  <si>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</si>
  <si>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</si>
  <si>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</si>
  <si>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</si>
  <si>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</si>
  <si>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</si>
  <si>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</si>
  <si>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</si>
  <si>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</si>
  <si>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</si>
  <si>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</si>
  <si>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</si>
  <si>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</si>
  <si>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</si>
  <si>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</si>
  <si>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</si>
  <si>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</si>
  <si>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</si>
  <si>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</si>
  <si>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</si>
  <si>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</si>
  <si>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</si>
  <si>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</si>
  <si>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</si>
  <si>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</si>
  <si>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</si>
  <si>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</si>
  <si>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</si>
  <si>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</si>
  <si>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</si>
  <si>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</si>
  <si>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</si>
  <si>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</si>
  <si>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</si>
  <si>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</si>
  <si>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</si>
  <si>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</si>
  <si>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</si>
  <si>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</si>
  <si>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</si>
  <si>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</si>
  <si>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</si>
  <si>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</si>
  <si>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</si>
  <si>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</si>
  <si>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</si>
  <si>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</si>
  <si>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</si>
  <si>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</si>
  <si>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</si>
  <si>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</si>
  <si>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</si>
  <si>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</si>
  <si>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</si>
  <si>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</si>
  <si>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</si>
  <si>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</si>
  <si>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</si>
  <si>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</si>
  <si>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</si>
  <si>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</si>
  <si>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</si>
  <si>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</si>
  <si>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</si>
  <si>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</si>
  <si>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</si>
  <si>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</si>
  <si>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</si>
  <si>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</si>
  <si>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</si>
  <si>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</si>
  <si>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</si>
  <si>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</si>
  <si>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</si>
  <si>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</si>
  <si>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</si>
  <si>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</si>
  <si>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</si>
  <si>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</si>
  <si>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</si>
  <si>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</si>
  <si>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</si>
  <si>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</si>
  <si>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</si>
  <si>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</si>
  <si>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</si>
  <si>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</si>
  <si>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</si>
  <si>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</si>
  <si>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</si>
  <si>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</si>
  <si>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</si>
  <si>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</si>
  <si>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</si>
  <si>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</si>
  <si>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</si>
  <si>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</si>
  <si>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</si>
  <si>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</si>
  <si>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</si>
  <si>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</si>
  <si>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</si>
  <si>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</si>
  <si>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</si>
  <si>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</si>
  <si>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</si>
  <si>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</si>
  <si>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</si>
  <si>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</si>
  <si>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</si>
  <si>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</si>
  <si>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</si>
  <si>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</si>
  <si>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</si>
  <si>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</si>
  <si>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</si>
  <si>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</si>
  <si>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</si>
  <si>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</si>
  <si>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</si>
  <si>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</si>
  <si>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</si>
  <si>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</si>
  <si>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</si>
  <si>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</si>
  <si>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</si>
  <si>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</si>
  <si>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</si>
  <si>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</si>
  <si>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</si>
  <si>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</si>
  <si>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</si>
  <si>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</si>
  <si>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</si>
  <si>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</si>
  <si>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</si>
  <si>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</si>
  <si>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</si>
  <si>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</si>
  <si>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</si>
  <si>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</si>
  <si>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</si>
  <si>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</si>
  <si>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</si>
  <si>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</si>
  <si>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</si>
  <si>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</si>
  <si>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</si>
  <si>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</si>
  <si>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</si>
  <si>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</si>
  <si>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</si>
  <si>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</si>
  <si>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</si>
  <si>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</si>
  <si>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</si>
  <si>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</si>
  <si>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</si>
  <si>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</si>
  <si>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</si>
  <si>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</si>
  <si>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</si>
  <si>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</si>
  <si>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</si>
  <si>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</si>
  <si>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</si>
  <si>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</si>
  <si>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</si>
  <si>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</si>
  <si>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</si>
  <si>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</si>
  <si>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</si>
  <si>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</si>
  <si>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</si>
  <si>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</si>
  <si>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</si>
  <si>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</si>
  <si>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</si>
  <si>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</si>
  <si>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</si>
  <si>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</si>
  <si>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</si>
  <si>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</si>
  <si>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</si>
  <si>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</si>
  <si>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</si>
  <si>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</si>
  <si>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</si>
  <si>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</si>
  <si>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</si>
  <si>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</si>
  <si>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</si>
  <si>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</si>
  <si>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</si>
  <si>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</si>
  <si>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</si>
  <si>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</si>
  <si>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</si>
  <si>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</si>
  <si>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</si>
  <si>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</si>
  <si>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</si>
  <si>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</si>
  <si>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</si>
  <si>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</si>
  <si>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</si>
  <si>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</si>
  <si>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</si>
  <si>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</si>
  <si>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</si>
  <si>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</si>
  <si>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</si>
  <si>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</si>
  <si>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</si>
  <si>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</si>
  <si>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</si>
  <si>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</si>
  <si>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</si>
  <si>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</si>
  <si>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</si>
  <si>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</si>
  <si>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</si>
  <si>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</si>
  <si>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</si>
  <si>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</si>
  <si>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</si>
  <si>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</si>
  <si>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</si>
  <si>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</si>
  <si>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</si>
  <si>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</si>
  <si>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</si>
  <si>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</si>
  <si>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</si>
  <si>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</si>
  <si>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</si>
  <si>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</si>
  <si>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</si>
  <si>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</si>
  <si>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</si>
  <si>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</si>
  <si>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</si>
  <si>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</si>
  <si>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</si>
  <si>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</si>
  <si>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</si>
  <si>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</si>
  <si>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</si>
  <si>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</si>
  <si>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</si>
  <si>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</si>
  <si>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</si>
  <si>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</si>
  <si>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</si>
  <si>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</si>
  <si>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</si>
  <si>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</si>
  <si>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</si>
  <si>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</si>
  <si>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</si>
  <si>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</si>
  <si>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</si>
  <si>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</si>
  <si>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</si>
  <si>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</si>
  <si>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</si>
  <si>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</si>
  <si>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</si>
  <si>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</si>
  <si>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</si>
  <si>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</si>
  <si>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</si>
  <si>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</si>
  <si>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</si>
  <si>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</si>
  <si>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</si>
  <si>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</si>
  <si>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</si>
  <si>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</si>
  <si>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</si>
  <si>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</si>
  <si>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</si>
  <si>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</si>
  <si>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</si>
  <si>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</si>
  <si>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</si>
  <si>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</si>
  <si>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</si>
  <si>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</si>
  <si>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</si>
  <si>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</si>
  <si>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</si>
  <si>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</si>
  <si>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</si>
  <si>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</si>
  <si>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</si>
  <si>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</si>
  <si>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</si>
  <si>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</si>
  <si>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</si>
  <si>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</si>
  <si>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</si>
  <si>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</si>
  <si>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</si>
  <si>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</si>
  <si>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</si>
  <si>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</si>
  <si>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</si>
  <si>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</si>
  <si>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</si>
  <si>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</si>
  <si>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</si>
  <si>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</si>
  <si>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</si>
  <si>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</si>
  <si>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</si>
  <si>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</si>
  <si>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</si>
  <si>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</si>
  <si>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</si>
  <si>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</si>
  <si>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</si>
  <si>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</si>
  <si>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</si>
  <si>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</si>
  <si>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</si>
  <si>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</si>
  <si>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</si>
  <si>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</si>
  <si>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</si>
  <si>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</si>
  <si>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</si>
  <si>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</si>
  <si>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</si>
  <si>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</si>
  <si>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</si>
  <si>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</si>
  <si>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</si>
  <si>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</si>
  <si>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</si>
  <si>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</si>
  <si>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</si>
  <si>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</si>
  <si>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</si>
  <si>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</si>
  <si>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</si>
  <si>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</si>
  <si>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</si>
  <si>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</si>
  <si>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</si>
  <si>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</si>
  <si>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</si>
  <si>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</si>
  <si>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</si>
  <si>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</si>
  <si>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</si>
  <si>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</si>
  <si>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</si>
  <si>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</si>
  <si>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</si>
  <si>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</si>
  <si>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</si>
  <si>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</si>
  <si>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</si>
  <si>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</si>
  <si>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</si>
  <si>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</si>
  <si>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</si>
  <si>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</si>
  <si>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</si>
  <si>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</si>
  <si>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</si>
  <si>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</si>
  <si>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</si>
  <si>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</si>
  <si>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</si>
  <si>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</si>
  <si>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</si>
  <si>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</si>
  <si>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</si>
  <si>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</si>
  <si>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</si>
  <si>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</si>
  <si>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</si>
  <si>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</si>
  <si>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</si>
  <si>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</si>
  <si>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</si>
  <si>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</si>
  <si>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</si>
  <si>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</si>
  <si>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</si>
  <si>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</si>
  <si>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</si>
  <si>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</si>
  <si>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</si>
  <si>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</si>
  <si>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</si>
  <si>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</si>
  <si>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</si>
  <si>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</si>
  <si>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</si>
  <si>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</si>
  <si>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</si>
  <si>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</si>
  <si>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</si>
  <si>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</si>
  <si>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</si>
  <si>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</si>
  <si>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</si>
  <si>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</si>
  <si>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</si>
  <si>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</si>
  <si>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</si>
  <si>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</si>
  <si>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</si>
  <si>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</si>
  <si>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</si>
  <si>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</si>
  <si>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</si>
  <si>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</si>
  <si>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</si>
  <si>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</si>
  <si>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</si>
  <si>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</si>
  <si>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</si>
  <si>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</si>
  <si>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</si>
  <si>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</si>
  <si>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</si>
  <si>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</si>
  <si>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</si>
  <si>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</si>
  <si>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</si>
  <si>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</si>
  <si>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</si>
  <si>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</si>
  <si>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</si>
  <si>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</si>
  <si>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</si>
  <si>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</si>
  <si>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</si>
  <si>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</si>
  <si>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</si>
  <si>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</si>
  <si>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</si>
  <si>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</si>
  <si>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</si>
  <si>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</si>
  <si>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</si>
  <si>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</si>
  <si>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</si>
  <si>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</si>
  <si>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</si>
  <si>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</si>
  <si>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</si>
  <si>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</si>
  <si>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</si>
  <si>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</si>
  <si>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</si>
  <si>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</si>
  <si>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</si>
  <si>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</si>
  <si>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</si>
  <si>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</si>
  <si>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</si>
  <si>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</si>
  <si>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</si>
  <si>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</si>
  <si>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</si>
  <si>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</si>
  <si>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</si>
  <si>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</si>
  <si>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</si>
  <si>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</si>
  <si>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</si>
  <si>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</si>
  <si>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</si>
  <si>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</si>
  <si>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</si>
  <si>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</si>
  <si>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</si>
  <si>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</si>
  <si>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</si>
  <si>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</si>
  <si>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</si>
  <si>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</si>
  <si>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</si>
  <si>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</si>
  <si>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</si>
  <si>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</si>
  <si>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</si>
  <si>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</si>
  <si>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</si>
  <si>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</si>
  <si>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</si>
  <si>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</si>
  <si>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</si>
  <si>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</si>
  <si>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</si>
  <si>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</si>
  <si>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</si>
  <si>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</si>
  <si>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</si>
  <si>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</si>
  <si>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</si>
  <si>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</si>
  <si>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</si>
  <si>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</si>
  <si>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</si>
  <si>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</si>
  <si>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</si>
  <si>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</si>
  <si>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</si>
  <si>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</si>
  <si>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</si>
  <si>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</si>
  <si>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</si>
  <si>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</si>
  <si>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</si>
  <si>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</si>
  <si>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</si>
  <si>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</si>
  <si>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</si>
  <si>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</si>
  <si>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</si>
  <si>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</si>
  <si>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</si>
  <si>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</si>
  <si>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</si>
  <si>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</si>
  <si>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</si>
  <si>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</si>
  <si>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</si>
  <si>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</si>
  <si>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</si>
  <si>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</si>
  <si>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</si>
  <si>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</si>
  <si>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</si>
  <si>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</si>
  <si>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</si>
  <si>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</si>
  <si>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</si>
  <si>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</si>
  <si>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</si>
  <si>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</si>
  <si>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</si>
  <si>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</si>
  <si>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</si>
  <si>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</si>
  <si>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</si>
  <si>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</si>
  <si>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</si>
  <si>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</si>
  <si>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</si>
  <si>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</si>
  <si>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</si>
  <si>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</si>
  <si>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</si>
  <si>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</si>
  <si>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</si>
  <si>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</si>
  <si>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</si>
  <si>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</si>
  <si>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</si>
  <si>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</si>
  <si>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</si>
  <si>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</si>
  <si>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</si>
  <si>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</si>
  <si>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</si>
  <si>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</si>
  <si>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</si>
  <si>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</si>
  <si>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</si>
  <si>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</si>
  <si>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</si>
  <si>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</si>
  <si>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</si>
  <si>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</si>
  <si>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</si>
  <si>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</si>
  <si>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</si>
  <si>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</si>
  <si>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</si>
  <si>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</si>
  <si>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</si>
  <si>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</si>
  <si>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</si>
  <si>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</si>
  <si>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</si>
  <si>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</si>
  <si>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</si>
  <si>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</si>
  <si>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</si>
  <si>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</si>
  <si>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</si>
  <si>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</si>
  <si>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</si>
  <si>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</si>
  <si>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</si>
  <si>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</si>
  <si>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</si>
  <si>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</si>
  <si>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</si>
  <si>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</si>
  <si>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</si>
  <si>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</si>
  <si>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</si>
  <si>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</si>
  <si>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</si>
  <si>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</si>
  <si>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</si>
  <si>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</si>
  <si>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</si>
  <si>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</si>
  <si>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</si>
  <si>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</si>
  <si>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</si>
  <si>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</si>
  <si>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</si>
  <si>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</si>
  <si>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</si>
  <si>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</si>
  <si>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</si>
  <si>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</si>
  <si>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</si>
  <si>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</si>
  <si>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</si>
  <si>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</si>
  <si>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</si>
  <si>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</si>
  <si>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</si>
  <si>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</si>
  <si>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</si>
  <si>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</si>
  <si>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</si>
  <si>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</si>
  <si>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</si>
  <si>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</si>
  <si>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</si>
  <si>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</si>
  <si>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</si>
  <si>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</si>
  <si>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</si>
  <si>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</si>
  <si>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</si>
  <si>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</si>
  <si>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</si>
  <si>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</si>
  <si>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</si>
  <si>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</si>
  <si>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</si>
  <si>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</si>
  <si>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</si>
  <si>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</si>
  <si>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</si>
  <si>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</si>
  <si>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</si>
  <si>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</si>
  <si>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</si>
  <si>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</si>
  <si>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</si>
  <si>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</si>
  <si>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</si>
  <si>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</si>
  <si>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</si>
  <si>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</si>
  <si>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</si>
  <si>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</si>
  <si>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</si>
  <si>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</si>
  <si>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</si>
  <si>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</si>
  <si>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</si>
  <si>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</si>
  <si>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</si>
  <si>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</si>
  <si>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</si>
  <si>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</si>
  <si>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</si>
  <si>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</si>
  <si>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</si>
  <si>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</si>
  <si>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</si>
  <si>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</si>
  <si>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</si>
  <si>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</si>
  <si>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</si>
  <si>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</si>
  <si>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</si>
  <si>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</si>
  <si>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</si>
  <si>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</si>
  <si>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</si>
  <si>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</si>
  <si>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</si>
  <si>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</si>
  <si>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</si>
  <si>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</si>
  <si>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</si>
  <si>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</si>
  <si>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</si>
  <si>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</si>
  <si>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</si>
  <si>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</si>
  <si>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</si>
  <si>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</si>
  <si>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</si>
  <si>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</si>
  <si>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</si>
  <si>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</si>
  <si>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</si>
  <si>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</si>
  <si>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</si>
  <si>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</si>
  <si>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</si>
  <si>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</si>
  <si>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</si>
  <si>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</si>
  <si>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</si>
  <si>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</si>
  <si>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</si>
  <si>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</si>
  <si>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</si>
  <si>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</si>
  <si>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</si>
  <si>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</si>
  <si>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</si>
  <si>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</si>
  <si>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</si>
  <si>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</si>
  <si>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</si>
  <si>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</si>
  <si>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</si>
  <si>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</si>
  <si>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</si>
  <si>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</si>
  <si>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</si>
  <si>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</si>
  <si>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</si>
  <si>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</si>
  <si>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</si>
  <si>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</si>
  <si>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</si>
  <si>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</si>
  <si>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</si>
  <si>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</si>
  <si>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</si>
  <si>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</si>
  <si>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</si>
  <si>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</si>
  <si>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</si>
  <si>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</si>
  <si>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</si>
  <si>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</si>
  <si>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</si>
  <si>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</si>
  <si>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</si>
  <si>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</si>
  <si>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</si>
  <si>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</si>
  <si>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</si>
  <si>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</si>
  <si>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</si>
  <si>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</si>
  <si>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</si>
  <si>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</si>
  <si>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</si>
  <si>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</si>
  <si>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</si>
  <si>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</si>
  <si>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</si>
  <si>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</si>
  <si>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</si>
  <si>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</si>
  <si>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</si>
  <si>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</si>
  <si>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</si>
  <si>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</si>
  <si>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</si>
  <si>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</si>
  <si>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</si>
  <si>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</si>
  <si>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</si>
  <si>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</si>
  <si>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</si>
  <si>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</si>
  <si>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</si>
  <si>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</si>
  <si>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</si>
  <si>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</si>
  <si>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</si>
  <si>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</si>
  <si>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</si>
  <si>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</si>
  <si>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</si>
  <si>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</si>
  <si>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</si>
  <si>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</si>
  <si>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</si>
  <si>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</si>
  <si>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</si>
  <si>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</si>
  <si>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</si>
  <si>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</si>
  <si>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</si>
  <si>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</si>
  <si>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</si>
  <si>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</si>
  <si>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</si>
  <si>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</si>
  <si>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</si>
  <si>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</si>
  <si>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</si>
  <si>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</si>
  <si>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</si>
  <si>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</si>
  <si>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</si>
  <si>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</si>
  <si>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</si>
  <si>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</si>
  <si>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</si>
  <si>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</si>
  <si>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</si>
  <si>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</si>
  <si>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</si>
  <si>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</si>
  <si>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</si>
  <si>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</si>
  <si>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</si>
  <si>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</si>
  <si>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</si>
  <si>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</si>
  <si>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</si>
  <si>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</si>
  <si>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</si>
  <si>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</si>
  <si>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</si>
  <si>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</si>
  <si>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</si>
  <si>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</si>
  <si>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</si>
  <si>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</si>
  <si>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</si>
  <si>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</si>
  <si>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</si>
  <si>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</si>
  <si>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</si>
  <si>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</si>
  <si>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</si>
  <si>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</si>
  <si>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</si>
  <si>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</si>
  <si>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</si>
  <si>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</si>
  <si>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</si>
  <si>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</si>
  <si>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</si>
  <si>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</si>
  <si>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</si>
  <si>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</si>
  <si>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</si>
  <si>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</si>
  <si>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</si>
  <si>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</si>
  <si>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</si>
  <si>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</si>
  <si>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</si>
  <si>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</si>
  <si>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</si>
  <si>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</si>
  <si>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</si>
  <si>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</si>
  <si>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</si>
  <si>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</si>
  <si>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</si>
  <si>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</si>
  <si>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</si>
  <si>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</si>
  <si>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</si>
  <si>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</si>
  <si>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</si>
  <si>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</si>
  <si>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</si>
  <si>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</si>
  <si>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</si>
  <si>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</si>
  <si>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</si>
  <si>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</si>
  <si>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</si>
  <si>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</si>
  <si>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</si>
  <si>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</si>
  <si>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</si>
  <si>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</si>
  <si>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</si>
  <si>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</si>
  <si>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</si>
  <si>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</si>
  <si>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</si>
  <si>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</si>
  <si>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</si>
  <si>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</si>
  <si>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</si>
  <si>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</si>
  <si>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</si>
  <si>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</si>
  <si>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</si>
  <si>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</si>
  <si>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</si>
  <si>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</si>
  <si>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</si>
  <si>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</si>
  <si>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</si>
  <si>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</si>
  <si>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</si>
  <si>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</si>
  <si>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</si>
  <si>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</si>
  <si>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</si>
  <si>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</si>
  <si>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</si>
  <si>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</si>
  <si>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</si>
  <si>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</si>
  <si>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</si>
  <si>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</si>
  <si>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</si>
  <si>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</si>
  <si>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</si>
  <si>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</si>
  <si>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</si>
  <si>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</si>
  <si>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</si>
  <si>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</si>
  <si>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</si>
  <si>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</si>
  <si>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</si>
  <si>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</si>
  <si>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</si>
  <si>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</si>
  <si>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</si>
  <si>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</si>
  <si>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</si>
  <si>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</si>
  <si>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</si>
  <si>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</si>
  <si>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</si>
  <si>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</si>
  <si>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</si>
  <si>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</si>
  <si>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</si>
  <si>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</si>
  <si>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</si>
  <si>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</si>
  <si>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</si>
  <si>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</si>
  <si>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</si>
  <si>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</si>
  <si>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</si>
  <si>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</si>
  <si>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</si>
  <si>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</si>
  <si>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</si>
  <si>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</si>
  <si>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</si>
  <si>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</si>
  <si>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</si>
  <si>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</si>
  <si>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</si>
  <si>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</si>
  <si>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</si>
  <si>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</si>
  <si>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</si>
  <si>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</si>
  <si>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</si>
  <si>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</si>
  <si>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</si>
  <si>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</si>
  <si>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</si>
  <si>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</si>
  <si>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</si>
  <si>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</si>
  <si>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</si>
  <si>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</si>
  <si>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</si>
  <si>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</si>
  <si>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</si>
  <si>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</si>
  <si>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</si>
  <si>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</si>
  <si>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</si>
  <si>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</si>
  <si>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</si>
  <si>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</si>
  <si>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</si>
  <si>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</si>
  <si>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</si>
  <si>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</si>
  <si>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</si>
  <si>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</si>
  <si>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</si>
  <si>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</si>
  <si>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</si>
  <si>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</si>
  <si>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</si>
  <si>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</si>
  <si>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</si>
  <si>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</si>
  <si>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</si>
  <si>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</si>
  <si>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</si>
  <si>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</si>
  <si>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</si>
  <si>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</si>
  <si>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</si>
  <si>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</si>
  <si>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</si>
  <si>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</si>
  <si>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</si>
  <si>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</si>
  <si>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</si>
  <si>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</si>
  <si>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</si>
  <si>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</si>
  <si>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</si>
  <si>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</si>
  <si>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</si>
  <si>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</si>
  <si>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</si>
  <si>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</si>
  <si>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</si>
  <si>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</si>
  <si>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</si>
  <si>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</si>
  <si>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</si>
  <si>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</si>
  <si>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</si>
  <si>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</si>
  <si>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</si>
  <si>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</si>
  <si>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</si>
  <si>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</si>
  <si>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</si>
  <si>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</si>
  <si>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</si>
  <si>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</si>
  <si>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</si>
  <si>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</si>
  <si>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</si>
  <si>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</si>
  <si>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</si>
  <si>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</si>
  <si>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</si>
  <si>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</si>
  <si>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</si>
  <si>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</si>
  <si>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</si>
  <si>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</si>
  <si>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</si>
  <si>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</si>
  <si>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</si>
  <si>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</si>
  <si>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</si>
  <si>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</si>
  <si>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</si>
  <si>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</si>
  <si>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</si>
  <si>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</si>
  <si>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</si>
  <si>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</si>
  <si>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</si>
  <si>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</si>
  <si>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</si>
  <si>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</si>
  <si>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</si>
  <si>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</si>
  <si>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</si>
  <si>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</si>
  <si>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</si>
  <si>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</si>
  <si>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</si>
  <si>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</si>
  <si>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</si>
  <si>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</si>
  <si>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</si>
  <si>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</si>
  <si>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</si>
  <si>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</si>
  <si>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</si>
  <si>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</si>
  <si>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</si>
  <si>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</si>
  <si>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</si>
  <si>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</si>
  <si>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</si>
  <si>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</si>
  <si>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</si>
  <si>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</si>
  <si>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</si>
  <si>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</si>
  <si>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</si>
  <si>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</si>
  <si>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</si>
  <si>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</si>
  <si>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</si>
  <si>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</si>
  <si>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</si>
  <si>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</si>
  <si>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</si>
  <si>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</si>
  <si>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</si>
  <si>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</si>
  <si>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</si>
  <si>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</si>
  <si>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</si>
  <si>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</si>
  <si>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</si>
  <si>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</si>
  <si>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</si>
  <si>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</si>
  <si>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</si>
  <si>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</si>
  <si>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</si>
  <si>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</si>
  <si>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</si>
  <si>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</si>
  <si>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</si>
  <si>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</si>
  <si>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</si>
  <si>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</si>
  <si>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</si>
  <si>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</si>
  <si>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</si>
  <si>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</si>
  <si>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</si>
  <si>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</si>
  <si>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</si>
  <si>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</si>
  <si>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</si>
  <si>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</si>
  <si>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</si>
  <si>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</si>
  <si>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</si>
  <si>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</si>
  <si>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</si>
  <si>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</si>
  <si>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</si>
  <si>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</si>
  <si>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</si>
  <si>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</si>
  <si>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</si>
  <si>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</si>
  <si>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</si>
  <si>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</si>
  <si>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</si>
  <si>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</si>
  <si>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</si>
  <si>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</si>
  <si>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</si>
  <si>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</si>
  <si>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</si>
  <si>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</si>
  <si>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</si>
  <si>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</si>
  <si>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</si>
  <si>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</si>
  <si>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</si>
  <si>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</si>
  <si>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</si>
  <si>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</si>
  <si>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</si>
  <si>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</si>
  <si>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</si>
  <si>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</si>
  <si>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</si>
  <si>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</si>
  <si>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</si>
  <si>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</si>
  <si>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</si>
  <si>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</si>
  <si>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</si>
  <si>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</si>
  <si>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</si>
  <si>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</si>
  <si>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</si>
  <si>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</si>
  <si>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</si>
  <si>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</si>
  <si>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</si>
  <si>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</si>
  <si>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</si>
  <si>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</si>
  <si>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</si>
  <si>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</si>
  <si>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</si>
  <si>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</si>
  <si>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</si>
  <si>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</si>
  <si>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</si>
  <si>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</si>
  <si>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</si>
  <si>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</si>
  <si>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</si>
  <si>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</si>
  <si>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</si>
  <si>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</si>
  <si>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</si>
  <si>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</si>
  <si>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</si>
  <si>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</si>
  <si>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</si>
  <si>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</si>
  <si>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</si>
  <si>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</si>
  <si>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</si>
  <si>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</si>
  <si>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</si>
  <si>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</si>
  <si>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</si>
  <si>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</si>
  <si>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</si>
  <si>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</si>
  <si>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</si>
  <si>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</si>
  <si>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</si>
  <si>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</si>
  <si>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</si>
  <si>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</si>
  <si>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</si>
  <si>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</si>
  <si>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</si>
  <si>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</si>
  <si>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</si>
  <si>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</si>
  <si>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</si>
  <si>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</si>
  <si>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</si>
  <si>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</si>
  <si>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</si>
  <si>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</si>
  <si>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</si>
  <si>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</si>
  <si>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</si>
  <si>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</si>
  <si>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</si>
  <si>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</si>
  <si>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</si>
  <si>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</si>
  <si>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</si>
  <si>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</si>
  <si>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</si>
  <si>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</si>
  <si>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</si>
  <si>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</si>
  <si>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</si>
  <si>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</si>
  <si>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</si>
  <si>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</si>
  <si>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</si>
  <si>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</si>
  <si>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</si>
  <si>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</si>
  <si>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</si>
  <si>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</si>
  <si>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</si>
  <si>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</si>
  <si>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</si>
  <si>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</si>
  <si>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</si>
  <si>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</si>
  <si>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</si>
  <si>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</si>
  <si>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</si>
  <si>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</si>
  <si>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</si>
  <si>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</si>
  <si>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</si>
  <si>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</si>
  <si>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</si>
  <si>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</si>
  <si>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</si>
  <si>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</si>
  <si>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</si>
  <si>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</si>
  <si>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</si>
  <si>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</si>
  <si>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</si>
  <si>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</si>
  <si>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</si>
  <si>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</si>
  <si>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</si>
  <si>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</si>
  <si>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</si>
  <si>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</si>
  <si>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</si>
  <si>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</si>
  <si>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</si>
  <si>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</si>
  <si>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</si>
  <si>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</si>
  <si>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</si>
  <si>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</si>
  <si>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</si>
  <si>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</si>
  <si>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</si>
  <si>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</si>
  <si>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</si>
  <si>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</si>
  <si>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</si>
  <si>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</si>
  <si>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</si>
  <si>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</si>
  <si>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</si>
  <si>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</si>
  <si>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</si>
  <si>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</si>
  <si>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</si>
  <si>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</si>
  <si>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</si>
  <si>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</si>
  <si>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</si>
  <si>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</si>
  <si>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</si>
  <si>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</si>
  <si>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</si>
  <si>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</si>
  <si>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</si>
  <si>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</si>
  <si>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</si>
  <si>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</si>
  <si>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</si>
  <si>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</si>
  <si>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</si>
  <si>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</si>
  <si>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</si>
  <si>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</si>
  <si>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</si>
  <si>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</si>
  <si>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</si>
  <si>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</si>
  <si>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</si>
  <si>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</si>
  <si>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</si>
  <si>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</si>
  <si>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</si>
  <si>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</si>
  <si>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</si>
  <si>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</si>
  <si>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</si>
  <si>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</si>
  <si>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</si>
  <si>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</si>
  <si>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</si>
  <si>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</si>
  <si>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</si>
  <si>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</si>
  <si>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</si>
  <si>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</si>
  <si>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</si>
  <si>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</si>
  <si>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</si>
  <si>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</si>
  <si>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</si>
  <si>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</si>
  <si>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</si>
  <si>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</si>
  <si>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</si>
  <si>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</si>
  <si>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</si>
  <si>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</si>
  <si>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</si>
  <si>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</si>
  <si>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</si>
  <si>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</si>
  <si>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</si>
  <si>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</si>
  <si>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</si>
  <si>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</si>
  <si>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</si>
  <si>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</si>
  <si>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</si>
  <si>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</si>
  <si>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</si>
  <si>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</si>
  <si>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</si>
  <si>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</si>
  <si>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</si>
  <si>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</si>
  <si>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</si>
  <si>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</si>
  <si>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</si>
  <si>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</si>
  <si>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</si>
  <si>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</si>
  <si>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</si>
  <si>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</si>
  <si>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</si>
  <si>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</si>
  <si>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</si>
  <si>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</si>
  <si>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</si>
  <si>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</si>
  <si>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</si>
  <si>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</si>
  <si>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</si>
  <si>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</si>
  <si>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</si>
  <si>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</si>
  <si>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</si>
  <si>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</si>
  <si>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</si>
  <si>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</si>
  <si>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</si>
  <si>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</si>
  <si>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</si>
  <si>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</si>
  <si>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</si>
  <si>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</si>
  <si>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</si>
  <si>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</si>
  <si>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</si>
  <si>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</si>
  <si>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</si>
  <si>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</si>
  <si>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</si>
  <si>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</si>
  <si>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</si>
  <si>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</si>
  <si>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</si>
  <si>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</si>
  <si>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</si>
  <si>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</si>
  <si>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</si>
  <si>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</si>
  <si>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</si>
  <si>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</si>
  <si>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</si>
  <si>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</si>
  <si>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</si>
  <si>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</si>
  <si>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</si>
  <si>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</si>
  <si>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</si>
  <si>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</si>
  <si>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</si>
  <si>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</si>
  <si>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</si>
  <si>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</si>
  <si>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</si>
  <si>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</si>
  <si>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</si>
  <si>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</si>
  <si>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</si>
  <si>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</si>
  <si>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</si>
  <si>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</si>
  <si>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</si>
  <si>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</si>
  <si>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</si>
  <si>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</si>
  <si>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</si>
  <si>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</si>
  <si>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</si>
  <si>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</si>
  <si>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</si>
  <si>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</si>
  <si>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</si>
  <si>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</si>
  <si>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</si>
  <si>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</si>
  <si>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</si>
  <si>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</si>
  <si>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</si>
  <si>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</si>
  <si>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</si>
  <si>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</si>
  <si>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</si>
  <si>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</si>
  <si>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</si>
  <si>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</si>
  <si>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</si>
  <si>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</si>
  <si>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</si>
  <si>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</si>
  <si>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</si>
  <si>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</si>
  <si>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</si>
  <si>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</si>
  <si>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</si>
  <si>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</si>
  <si>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</si>
  <si>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</si>
  <si>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</si>
  <si>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</si>
  <si>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</si>
  <si>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</si>
  <si>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</si>
  <si>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</si>
  <si>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</si>
  <si>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</si>
  <si>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</si>
  <si>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</si>
  <si>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</si>
  <si>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</si>
  <si>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</si>
  <si>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</si>
  <si>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</si>
  <si>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</si>
  <si>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</si>
  <si>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</si>
  <si>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</si>
  <si>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</si>
  <si>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</si>
  <si>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</si>
  <si>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</si>
  <si>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</si>
  <si>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</si>
  <si>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</si>
  <si>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</si>
  <si>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</si>
  <si>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</si>
  <si>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</si>
  <si>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</si>
  <si>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</si>
  <si>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</si>
  <si>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</si>
  <si>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</si>
  <si>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</si>
  <si>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</si>
  <si>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</si>
  <si>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</si>
  <si>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</si>
  <si>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</si>
  <si>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</si>
  <si>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</si>
  <si>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</si>
  <si>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</si>
  <si>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</si>
  <si>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</si>
  <si>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</si>
  <si>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</si>
  <si>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</si>
  <si>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</si>
  <si>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</si>
  <si>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</si>
  <si>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</si>
  <si>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</si>
  <si>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</si>
  <si>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</si>
  <si>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</si>
  <si>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</si>
  <si>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</si>
  <si>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</si>
  <si>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</si>
  <si>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</si>
  <si>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</si>
  <si>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</si>
  <si>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</si>
  <si>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</si>
  <si>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</si>
  <si>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</si>
  <si>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</si>
  <si>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</si>
  <si>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</si>
  <si>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</si>
  <si>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</si>
  <si>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</si>
  <si>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</si>
  <si>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</si>
  <si>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</si>
  <si>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</si>
  <si>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</si>
  <si>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</si>
  <si>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</si>
  <si>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</si>
  <si>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</si>
  <si>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</si>
  <si>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</si>
  <si>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</si>
  <si>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</si>
  <si>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</si>
  <si>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</si>
  <si>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</si>
  <si>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</si>
  <si>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</si>
  <si>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</si>
  <si>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</si>
  <si>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</si>
  <si>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</si>
  <si>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</si>
  <si>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</si>
  <si>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</si>
  <si>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</si>
  <si>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</si>
  <si>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</si>
  <si>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</si>
  <si>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</si>
  <si>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</si>
  <si>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</si>
  <si>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</si>
  <si>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</si>
  <si>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</si>
  <si>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</si>
  <si>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</si>
  <si>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</si>
  <si>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</si>
  <si>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</si>
  <si>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</si>
  <si>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</si>
  <si>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</si>
  <si>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</si>
  <si>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</si>
  <si>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</si>
  <si>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</si>
  <si>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</si>
  <si>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</si>
  <si>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</si>
  <si>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</si>
  <si>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</si>
  <si>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</si>
  <si>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</si>
  <si>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</si>
  <si>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</si>
  <si>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</si>
  <si>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</si>
  <si>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</si>
  <si>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</si>
  <si>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</si>
  <si>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</si>
  <si>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</si>
  <si>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</si>
  <si>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</si>
  <si>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</si>
  <si>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</si>
  <si>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</si>
  <si>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</si>
  <si>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</si>
  <si>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</si>
  <si>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</si>
  <si>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</si>
  <si>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</si>
  <si>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</si>
  <si>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</si>
  <si>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</si>
  <si>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</si>
  <si>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</si>
  <si>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</si>
  <si>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</si>
  <si>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</si>
  <si>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</si>
  <si>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</si>
  <si>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</si>
  <si>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</si>
  <si>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</si>
  <si>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</si>
  <si>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</si>
  <si>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</si>
  <si>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</si>
  <si>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</si>
  <si>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</si>
  <si>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</si>
  <si>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</si>
  <si>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</si>
  <si>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</si>
  <si>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</si>
  <si>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</si>
  <si>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</si>
  <si>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</si>
  <si>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</si>
  <si>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</si>
  <si>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</si>
  <si>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</si>
  <si>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</si>
  <si>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</si>
  <si>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</si>
  <si>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</si>
  <si>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</si>
  <si>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</si>
  <si>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</si>
  <si>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</si>
  <si>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</si>
  <si>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</si>
  <si>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</si>
  <si>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</si>
  <si>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</si>
  <si>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</si>
  <si>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</si>
  <si>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</si>
  <si>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</si>
  <si>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</si>
  <si>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</si>
  <si>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</si>
  <si>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</si>
  <si>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</si>
  <si>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</si>
  <si>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</si>
  <si>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</si>
  <si>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</si>
  <si>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</si>
  <si>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</si>
  <si>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</si>
  <si>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</si>
  <si>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</si>
  <si>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</si>
  <si>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</si>
  <si>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</si>
  <si>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</si>
  <si>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</si>
  <si>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</si>
  <si>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</si>
  <si>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</si>
  <si>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</si>
  <si>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</si>
  <si>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</si>
  <si>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</si>
  <si>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</si>
  <si>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</si>
  <si>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</si>
  <si>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</si>
  <si>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</si>
  <si>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</si>
  <si>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</si>
  <si>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</si>
  <si>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</si>
  <si>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</si>
  <si>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</si>
  <si>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</si>
  <si>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</si>
  <si>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</si>
  <si>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</si>
  <si>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</si>
  <si>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</si>
  <si>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</si>
  <si>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</si>
  <si>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</si>
  <si>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</si>
  <si>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</si>
  <si>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</si>
  <si>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</si>
  <si>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</si>
  <si>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</si>
  <si>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</si>
  <si>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</si>
  <si>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</si>
  <si>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</si>
  <si>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</si>
  <si>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</si>
  <si>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</si>
  <si>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</si>
  <si>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</si>
  <si>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</si>
  <si>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</si>
  <si>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</si>
  <si>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</si>
  <si>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</si>
  <si>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</si>
  <si>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</si>
  <si>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</si>
  <si>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</si>
  <si>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</si>
  <si>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</si>
  <si>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</si>
  <si>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</si>
  <si>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</si>
  <si>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</si>
  <si>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</si>
  <si>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</si>
  <si>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</si>
  <si>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</si>
  <si>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</si>
  <si>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</si>
  <si>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</si>
  <si>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</si>
  <si>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</si>
  <si>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</si>
  <si>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</si>
  <si>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</si>
  <si>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</si>
  <si>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</si>
  <si>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</si>
  <si>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</si>
  <si>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</si>
  <si>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</si>
  <si>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</si>
  <si>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</si>
  <si>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</si>
  <si>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</si>
  <si>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</si>
  <si>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</si>
  <si>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</si>
  <si>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</si>
  <si>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</si>
  <si>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</si>
  <si>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</si>
  <si>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</si>
  <si>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</si>
  <si>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</si>
  <si>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</si>
  <si>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</si>
  <si>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</si>
  <si>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</si>
  <si>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</si>
  <si>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</si>
  <si>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</si>
  <si>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</si>
  <si>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</si>
  <si>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</si>
  <si>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</si>
  <si>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</si>
  <si>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</si>
  <si>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</si>
  <si>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</si>
  <si>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</si>
  <si>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</si>
  <si>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</si>
  <si>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</si>
  <si>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</si>
  <si>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</si>
  <si>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</si>
  <si>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</si>
  <si>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</si>
  <si>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</si>
  <si>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</si>
  <si>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</si>
  <si>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</si>
  <si>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</si>
  <si>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</si>
  <si>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</si>
  <si>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</si>
  <si>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</si>
  <si>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</si>
  <si>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</si>
  <si>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</si>
  <si>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</si>
  <si>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</si>
  <si>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</si>
  <si>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</si>
  <si>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</si>
  <si>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</si>
  <si>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</si>
  <si>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</si>
  <si>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</si>
  <si>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</si>
  <si>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</si>
  <si>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</si>
  <si>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</si>
  <si>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</si>
  <si>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</si>
  <si>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</si>
  <si>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</si>
  <si>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</si>
  <si>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</si>
  <si>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</si>
  <si>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</si>
  <si>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</si>
  <si>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</si>
  <si>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</si>
  <si>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</si>
  <si>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</si>
  <si>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</si>
  <si>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</si>
  <si>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</si>
  <si>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</si>
  <si>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</si>
  <si>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</si>
  <si>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</si>
  <si>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</si>
  <si>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</si>
  <si>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</si>
  <si>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</si>
  <si>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</si>
  <si>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</si>
  <si>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</si>
  <si>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</si>
  <si>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</si>
  <si>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</si>
  <si>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</si>
  <si>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</si>
  <si>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</si>
  <si>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</si>
  <si>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</si>
  <si>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</si>
  <si>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</si>
  <si>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</si>
  <si>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</si>
  <si>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</si>
  <si>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</si>
  <si>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</si>
  <si>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</si>
  <si>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</si>
  <si>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</si>
  <si>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</si>
  <si>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</si>
  <si>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</si>
  <si>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</si>
  <si>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</si>
  <si>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</si>
  <si>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</si>
  <si>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</si>
  <si>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</si>
  <si>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</si>
  <si>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</si>
  <si>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</si>
  <si>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</si>
  <si>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</si>
  <si>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</si>
  <si>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</si>
  <si>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</si>
  <si>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</si>
  <si>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</si>
  <si>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</si>
  <si>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</si>
  <si>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</si>
  <si>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</si>
  <si>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</si>
  <si>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</si>
  <si>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</si>
  <si>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</si>
  <si>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</si>
  <si>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</si>
  <si>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</si>
  <si>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</si>
  <si>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</si>
  <si>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</si>
  <si>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</si>
  <si>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</si>
  <si>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</si>
  <si>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</si>
  <si>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</si>
  <si>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</si>
  <si>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</si>
  <si>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</si>
  <si>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</si>
  <si>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</si>
  <si>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</si>
  <si>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</si>
  <si>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</si>
  <si>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</si>
  <si>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</si>
  <si>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</si>
  <si>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</si>
  <si>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</si>
  <si>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</si>
  <si>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</si>
  <si>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</si>
  <si>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</si>
  <si>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</si>
  <si>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</si>
  <si>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</si>
  <si>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</si>
  <si>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</si>
  <si>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</si>
  <si>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</si>
  <si>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</si>
  <si>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</si>
  <si>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</si>
  <si>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</si>
  <si>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</si>
  <si>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</si>
  <si>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</si>
  <si>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</si>
  <si>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</si>
  <si>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</si>
  <si>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</si>
  <si>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</si>
  <si>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</si>
  <si>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</si>
  <si>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</si>
  <si>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</si>
  <si>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</si>
  <si>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</si>
  <si>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</si>
  <si>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</si>
  <si>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</si>
  <si>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</si>
  <si>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</si>
  <si>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</si>
  <si>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</si>
  <si>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</si>
  <si>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</si>
  <si>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</si>
  <si>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</si>
  <si>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</si>
  <si>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</si>
  <si>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</si>
  <si>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</si>
  <si>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</si>
  <si>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</si>
  <si>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</si>
  <si>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</si>
  <si>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</si>
  <si>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</si>
  <si>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</si>
  <si>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</si>
  <si>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</si>
  <si>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</si>
  <si>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</si>
  <si>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</si>
  <si>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</si>
  <si>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</si>
  <si>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</si>
  <si>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</si>
  <si>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</si>
  <si>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</si>
  <si>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</si>
  <si>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</si>
  <si>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</si>
  <si>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</si>
  <si>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</si>
  <si>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</si>
  <si>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</si>
  <si>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</si>
  <si>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</si>
  <si>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</si>
  <si>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</si>
  <si>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</si>
  <si>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</si>
  <si>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</si>
  <si>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</si>
  <si>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</si>
  <si>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</si>
  <si>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</si>
  <si>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</si>
  <si>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</si>
  <si>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</si>
  <si>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</si>
  <si>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</si>
  <si>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</si>
  <si>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</si>
  <si>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</si>
  <si>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</si>
  <si>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</si>
  <si>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</si>
  <si>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</si>
  <si>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</si>
  <si>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</si>
  <si>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</si>
  <si>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</si>
  <si>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</si>
  <si>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</si>
  <si>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</si>
  <si>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</si>
  <si>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</si>
  <si>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</si>
  <si>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</si>
  <si>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</si>
  <si>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</si>
  <si>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</si>
  <si>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</si>
  <si>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</si>
  <si>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</si>
  <si>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</si>
  <si>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</si>
  <si>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</si>
  <si>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</si>
  <si>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</si>
  <si>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</si>
  <si>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</si>
  <si>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</si>
  <si>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</si>
  <si>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</si>
  <si>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</si>
  <si>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</si>
  <si>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</si>
  <si>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</si>
  <si>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</si>
  <si>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</si>
  <si>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</si>
  <si>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</si>
  <si>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</si>
  <si>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</si>
  <si>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</si>
  <si>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</si>
  <si>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</si>
  <si>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</si>
  <si>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</si>
  <si>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</si>
  <si>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</si>
  <si>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</si>
  <si>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</si>
  <si>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</si>
  <si>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</si>
  <si>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</si>
  <si>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</si>
  <si>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</si>
  <si>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</si>
  <si>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</si>
  <si>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</si>
  <si>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</si>
  <si>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</si>
  <si>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</si>
  <si>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</si>
  <si>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</si>
  <si>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</si>
  <si>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</si>
  <si>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</si>
  <si>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</si>
  <si>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</si>
  <si>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</si>
  <si>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</si>
  <si>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</si>
  <si>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</si>
  <si>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</si>
  <si>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</si>
  <si>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</si>
  <si>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</si>
  <si>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</si>
  <si>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</si>
  <si>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</si>
  <si>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</si>
  <si>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</si>
  <si>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</si>
  <si>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</si>
  <si>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</si>
  <si>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</si>
  <si>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</si>
  <si>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</si>
  <si>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</si>
  <si>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</si>
  <si>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</si>
  <si>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</si>
  <si>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</si>
  <si>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</si>
  <si>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</si>
  <si>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</si>
  <si>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</si>
  <si>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</si>
  <si>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</si>
  <si>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</si>
  <si>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</si>
  <si>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</si>
  <si>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</si>
  <si>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</si>
  <si>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</si>
  <si>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</si>
  <si>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</si>
  <si>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</si>
  <si>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</si>
  <si>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</si>
  <si>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</si>
  <si>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</si>
  <si>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</si>
  <si>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</si>
  <si>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</si>
  <si>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</si>
  <si>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</si>
  <si>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</si>
  <si>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</si>
  <si>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</si>
  <si>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</si>
  <si>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</si>
  <si>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</si>
  <si>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</si>
  <si>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</si>
  <si>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</si>
  <si>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</si>
  <si>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</si>
  <si>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</si>
  <si>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</si>
  <si>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</si>
  <si>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</si>
  <si>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</si>
  <si>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</si>
  <si>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</si>
  <si>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</si>
  <si>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</si>
  <si>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</si>
  <si>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</si>
  <si>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</si>
  <si>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</si>
  <si>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</si>
  <si>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</si>
  <si>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</si>
  <si>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</si>
  <si>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</si>
  <si>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</si>
  <si>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</si>
  <si>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</si>
  <si>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</si>
  <si>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</si>
  <si>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</si>
  <si>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</si>
  <si>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</si>
  <si>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</si>
  <si>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</si>
  <si>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</si>
  <si>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</si>
  <si>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</si>
  <si>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</si>
  <si>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</si>
  <si>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</si>
  <si>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</si>
  <si>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</si>
  <si>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</si>
  <si>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</si>
  <si>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</si>
  <si>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</si>
  <si>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</si>
  <si>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</si>
  <si>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</si>
  <si>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</si>
  <si>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</si>
  <si>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</si>
  <si>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</si>
  <si>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</si>
  <si>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</si>
  <si>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</si>
  <si>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</si>
  <si>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</si>
  <si>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</si>
  <si>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</si>
  <si>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</si>
  <si>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</si>
  <si>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</si>
  <si>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</si>
  <si>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</si>
  <si>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</si>
  <si>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</si>
  <si>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</si>
  <si>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</si>
  <si>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</si>
  <si>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</si>
  <si>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</si>
  <si>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</si>
  <si>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</si>
  <si>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</si>
  <si>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</si>
  <si>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</si>
  <si>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</si>
  <si>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</si>
  <si>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</si>
  <si>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</si>
  <si>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</si>
  <si>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</si>
  <si>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</si>
  <si>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</si>
  <si>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</si>
  <si>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</si>
  <si>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</si>
  <si>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</si>
  <si>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</si>
  <si>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</si>
  <si>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</si>
  <si>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</si>
  <si>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</si>
  <si>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</si>
  <si>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</si>
  <si>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</si>
  <si>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</si>
  <si>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</si>
  <si>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</si>
  <si>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</si>
  <si>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</si>
  <si>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</si>
  <si>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</si>
  <si>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</si>
  <si>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</si>
  <si>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</si>
  <si>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</si>
  <si>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</si>
  <si>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</si>
  <si>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</si>
  <si>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</si>
  <si>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</si>
  <si>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</si>
  <si>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</si>
  <si>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</si>
  <si>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</si>
  <si>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</si>
  <si>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</si>
  <si>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</si>
  <si>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</si>
  <si>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</si>
  <si>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</si>
  <si>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</si>
  <si>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</si>
  <si>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</si>
  <si>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</si>
  <si>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</si>
  <si>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</si>
  <si>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</si>
  <si>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</si>
  <si>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</si>
  <si>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</si>
  <si>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</si>
  <si>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</si>
  <si>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</si>
  <si>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</si>
  <si>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</si>
  <si>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</si>
  <si>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</si>
  <si>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</si>
  <si>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</si>
  <si>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</si>
  <si>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</si>
  <si>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</si>
  <si>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</si>
  <si>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</si>
  <si>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</si>
  <si>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</si>
  <si>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</si>
  <si>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</si>
  <si>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</si>
  <si>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</si>
  <si>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</si>
  <si>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</si>
  <si>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</si>
  <si>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</si>
  <si>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</si>
  <si>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</si>
  <si>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</si>
  <si>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</si>
  <si>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</si>
  <si>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</si>
  <si>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</si>
  <si>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</si>
  <si>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</si>
  <si>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</si>
  <si>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</si>
  <si>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</si>
  <si>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</si>
  <si>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</si>
  <si>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</si>
  <si>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</si>
  <si>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</si>
  <si>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</si>
  <si>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</si>
  <si>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</si>
  <si>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</si>
  <si>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</si>
  <si>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</si>
  <si>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</si>
  <si>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</si>
  <si>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</si>
  <si>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</si>
  <si>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</si>
  <si>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</si>
  <si>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</si>
  <si>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</si>
  <si>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</si>
  <si>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</si>
  <si>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</si>
  <si>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</si>
  <si>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</si>
  <si>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</si>
  <si>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</si>
  <si>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</si>
  <si>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</si>
  <si>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</si>
  <si>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</si>
  <si>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</si>
  <si>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</si>
  <si>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</si>
  <si>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</si>
  <si>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</si>
  <si>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</si>
  <si>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</si>
  <si>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</si>
  <si>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</si>
  <si>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</si>
  <si>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</si>
  <si>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</si>
  <si>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</si>
  <si>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</si>
  <si>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</si>
  <si>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</si>
  <si>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</si>
  <si>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</si>
  <si>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</si>
  <si>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</si>
  <si>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</si>
  <si>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</si>
  <si>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</si>
  <si>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</si>
  <si>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</si>
  <si>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</si>
  <si>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</si>
  <si>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</si>
  <si>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</si>
  <si>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</si>
  <si>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</si>
  <si>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</si>
  <si>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</si>
  <si>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</si>
  <si>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</si>
  <si>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</si>
  <si>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</si>
  <si>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</si>
  <si>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</si>
  <si>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</si>
  <si>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</si>
  <si>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</si>
  <si>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</si>
  <si>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</si>
  <si>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</si>
  <si>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</si>
  <si>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</si>
  <si>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</si>
  <si>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</si>
  <si>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</si>
  <si>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</si>
  <si>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</si>
  <si>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</si>
  <si>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</si>
  <si>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</si>
  <si>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</si>
  <si>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</si>
  <si>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</si>
  <si>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</si>
  <si>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</si>
  <si>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</si>
  <si>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</si>
  <si>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</si>
  <si>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</si>
  <si>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</si>
  <si>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</si>
  <si>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</si>
  <si>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</si>
  <si>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</si>
  <si>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</si>
  <si>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</si>
  <si>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</si>
  <si>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</si>
  <si>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</si>
  <si>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</si>
  <si>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</si>
  <si>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</si>
  <si>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</si>
  <si>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</si>
  <si>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</si>
  <si>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</si>
  <si>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</si>
  <si>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</si>
  <si>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</si>
  <si>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</si>
  <si>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</si>
  <si>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</si>
  <si>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</si>
  <si>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</si>
  <si>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</si>
  <si>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</si>
  <si>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</si>
  <si>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</si>
  <si>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</si>
  <si>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</si>
  <si>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</si>
  <si>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</si>
  <si>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</si>
  <si>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</si>
  <si>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</si>
  <si>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</si>
  <si>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</si>
  <si>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</si>
  <si>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</si>
  <si>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</si>
  <si>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</si>
  <si>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</si>
  <si>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</si>
  <si>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</si>
  <si>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</si>
  <si>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</si>
  <si>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</si>
  <si>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</si>
  <si>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</si>
  <si>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</si>
  <si>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</si>
  <si>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</si>
  <si>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</si>
  <si>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</si>
  <si>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</si>
  <si>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</si>
  <si>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</si>
  <si>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</si>
  <si>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</si>
  <si>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</si>
  <si>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</si>
  <si>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</si>
  <si>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</si>
  <si>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</si>
  <si>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</si>
  <si>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</si>
  <si>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</si>
  <si>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</si>
  <si>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</si>
  <si>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</si>
  <si>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</si>
  <si>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</si>
  <si>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</si>
  <si>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</si>
  <si>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</si>
  <si>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</si>
  <si>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</si>
  <si>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</si>
  <si>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</si>
  <si>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</si>
  <si>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</si>
  <si>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</si>
  <si>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</si>
  <si>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</si>
  <si>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</si>
  <si>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</si>
  <si>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</si>
  <si>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</si>
  <si>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</si>
  <si>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</si>
  <si>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</si>
  <si>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</si>
  <si>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</si>
  <si>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</si>
  <si>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</si>
  <si>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</si>
  <si>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</si>
  <si>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</si>
  <si>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</si>
  <si>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</si>
  <si>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</si>
  <si>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</si>
  <si>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</si>
  <si>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</si>
  <si>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</si>
  <si>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</si>
  <si>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</si>
  <si>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</si>
  <si>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</si>
  <si>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</si>
  <si>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</si>
  <si>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</si>
  <si>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</si>
  <si>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</si>
  <si>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</si>
  <si>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</si>
  <si>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</si>
  <si>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</si>
  <si>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</si>
  <si>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</si>
  <si>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</si>
  <si>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</si>
  <si>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</si>
  <si>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</si>
  <si>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</si>
  <si>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</si>
  <si>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</si>
  <si>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</si>
  <si>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</si>
  <si>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</si>
  <si>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</si>
  <si>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</si>
  <si>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</si>
  <si>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</si>
  <si>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</si>
  <si>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</si>
  <si>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</si>
  <si>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</si>
  <si>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</si>
  <si>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</si>
  <si>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</si>
  <si>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</si>
  <si>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</si>
  <si>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</si>
  <si>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</si>
  <si>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</si>
  <si>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</si>
  <si>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</si>
  <si>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</si>
  <si>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</si>
  <si>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</si>
  <si>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</si>
  <si>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</si>
  <si>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</si>
  <si>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</si>
  <si>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</si>
  <si>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</si>
  <si>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</si>
  <si>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</si>
  <si>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</si>
  <si>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</si>
  <si>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</si>
  <si>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</si>
  <si>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</si>
  <si>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</si>
  <si>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</si>
  <si>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</si>
  <si>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</si>
  <si>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</si>
  <si>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</si>
  <si>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</si>
  <si>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</si>
  <si>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</si>
  <si>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</si>
  <si>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</si>
  <si>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</si>
  <si>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</si>
  <si>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</si>
  <si>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</si>
  <si>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</si>
  <si>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</si>
  <si>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</si>
  <si>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</si>
  <si>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</si>
  <si>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</si>
  <si>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</si>
  <si>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</si>
  <si>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</si>
  <si>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</si>
  <si>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</si>
  <si>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</si>
  <si>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</si>
  <si>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</si>
  <si>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</si>
  <si>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</si>
  <si>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</si>
  <si>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</si>
  <si>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</si>
  <si>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</si>
  <si>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</si>
  <si>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</si>
  <si>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</si>
  <si>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</si>
  <si>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</si>
  <si>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</si>
  <si>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</si>
  <si>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</si>
  <si>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</si>
  <si>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</si>
  <si>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</si>
  <si>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</si>
  <si>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</si>
  <si>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</si>
  <si>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</si>
  <si>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</si>
  <si>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</si>
  <si>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</si>
  <si>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</si>
  <si>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</si>
  <si>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</si>
  <si>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</si>
  <si>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</si>
  <si>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</si>
  <si>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</si>
  <si>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</si>
  <si>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</si>
  <si>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</si>
  <si>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</si>
  <si>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</si>
  <si>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</si>
  <si>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</si>
  <si>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</si>
  <si>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</si>
  <si>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</si>
  <si>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</si>
  <si>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</si>
  <si>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</si>
  <si>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</si>
  <si>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</si>
  <si>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</si>
  <si>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</si>
  <si>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</si>
  <si>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</si>
  <si>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</si>
  <si>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</si>
  <si>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</si>
  <si>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</si>
  <si>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</si>
  <si>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</si>
  <si>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</si>
  <si>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</si>
  <si>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</si>
  <si>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</si>
  <si>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</si>
  <si>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</si>
  <si>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</si>
  <si>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</si>
  <si>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</si>
  <si>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</si>
  <si>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</si>
  <si>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</si>
  <si>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</si>
  <si>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</si>
  <si>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</si>
  <si>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</si>
  <si>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</si>
  <si>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</si>
  <si>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</si>
  <si>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</si>
  <si>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</si>
  <si>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</si>
  <si>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</si>
  <si>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</si>
  <si>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</si>
  <si>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</si>
  <si>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</si>
  <si>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</si>
  <si>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</si>
  <si>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</si>
  <si>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</si>
  <si>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</si>
  <si>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</si>
  <si>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</si>
  <si>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</si>
  <si>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</si>
  <si>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</si>
  <si>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</si>
  <si>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</si>
  <si>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</si>
  <si>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</si>
  <si>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</si>
  <si>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</si>
  <si>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</si>
  <si>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</si>
  <si>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</si>
  <si>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</si>
  <si>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</si>
  <si>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</si>
  <si>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</si>
  <si>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</si>
  <si>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</si>
  <si>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</si>
  <si>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</si>
  <si>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</si>
  <si>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</si>
  <si>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</si>
  <si>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</si>
  <si>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</si>
  <si>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</si>
  <si>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</si>
  <si>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</si>
  <si>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</si>
  <si>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</si>
  <si>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</si>
  <si>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</si>
  <si>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</si>
  <si>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</si>
  <si>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</si>
  <si>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</si>
  <si>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</si>
  <si>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</si>
  <si>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</si>
  <si>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</si>
  <si>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</si>
  <si>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</si>
  <si>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</si>
  <si>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</si>
  <si>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</si>
  <si>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</si>
  <si>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</si>
  <si>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</si>
  <si>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</si>
  <si>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</si>
  <si>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</si>
  <si>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</si>
  <si>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</si>
  <si>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</si>
  <si>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</si>
  <si>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</si>
  <si>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</si>
  <si>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</si>
  <si>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</si>
  <si>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</si>
  <si>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</si>
  <si>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</si>
  <si>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</si>
  <si>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</si>
  <si>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</si>
  <si>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</si>
  <si>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</si>
  <si>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</si>
  <si>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</si>
  <si>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</si>
  <si>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</si>
  <si>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</si>
  <si>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</si>
  <si>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</si>
  <si>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</si>
  <si>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</si>
  <si>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</si>
  <si>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</si>
  <si>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</si>
  <si>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</si>
  <si>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</si>
  <si>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</si>
  <si>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</si>
  <si>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</si>
  <si>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</si>
  <si>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</si>
  <si>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</si>
  <si>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</si>
  <si>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</si>
  <si>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</si>
  <si>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</si>
  <si>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</si>
  <si>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</si>
  <si>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</si>
  <si>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</si>
  <si>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</si>
  <si>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</si>
  <si>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</si>
  <si>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</si>
  <si>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</si>
  <si>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</si>
  <si>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</si>
  <si>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</si>
  <si>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</si>
  <si>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</si>
  <si>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</si>
  <si>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</si>
  <si>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</si>
  <si>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</si>
  <si>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</si>
  <si>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</si>
  <si>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</si>
  <si>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</si>
  <si>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</si>
  <si>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</si>
  <si>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</si>
  <si>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</si>
  <si>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</si>
  <si>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</si>
  <si>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</si>
  <si>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</si>
  <si>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</si>
  <si>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</si>
  <si>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</si>
  <si>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</si>
  <si>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</si>
  <si>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</si>
  <si>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</si>
  <si>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</si>
  <si>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</si>
  <si>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</si>
  <si>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</si>
  <si>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</si>
  <si>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</si>
  <si>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</si>
  <si>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</si>
  <si>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</si>
  <si>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</si>
  <si>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</si>
  <si>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</si>
  <si>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</si>
  <si>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</si>
  <si>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</si>
  <si>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</si>
  <si>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</si>
  <si>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</si>
  <si>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</si>
  <si>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</si>
  <si>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</si>
  <si>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</si>
  <si>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</si>
  <si>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</si>
  <si>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</si>
  <si>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</si>
  <si>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</si>
  <si>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</si>
  <si>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</si>
  <si>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</si>
  <si>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</si>
  <si>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</si>
  <si>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</si>
  <si>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</si>
  <si>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</si>
  <si>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</si>
  <si>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</si>
  <si>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</si>
  <si>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</si>
  <si>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</si>
  <si>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</si>
  <si>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</si>
  <si>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</si>
  <si>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</si>
  <si>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</si>
  <si>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</si>
  <si>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</si>
  <si>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</si>
  <si>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</si>
  <si>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</si>
  <si>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</si>
  <si>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</si>
  <si>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</si>
  <si>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</si>
  <si>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</si>
  <si>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</si>
  <si>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</si>
  <si>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</si>
  <si>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</si>
  <si>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</si>
  <si>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</si>
  <si>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</si>
  <si>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</si>
  <si>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</si>
  <si>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</si>
  <si>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</si>
  <si>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</si>
  <si>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</si>
  <si>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</si>
  <si>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</si>
  <si>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</si>
  <si>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</si>
  <si>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</si>
  <si>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</si>
  <si>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</si>
  <si>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</si>
  <si>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</si>
  <si>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</si>
  <si>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</si>
  <si>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</si>
  <si>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</si>
  <si>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</si>
  <si>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</si>
  <si>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</si>
  <si>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</si>
  <si>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</si>
  <si>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</si>
  <si>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</si>
  <si>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</si>
  <si>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</si>
  <si>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</si>
  <si>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</si>
  <si>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</si>
  <si>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</si>
  <si>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</si>
  <si>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</si>
  <si>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</si>
  <si>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</si>
  <si>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</si>
  <si>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</si>
  <si>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</si>
  <si>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</si>
  <si>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</si>
  <si>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</si>
  <si>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</si>
  <si>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</si>
  <si>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</si>
  <si>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</si>
  <si>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</si>
  <si>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</si>
  <si>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</si>
  <si>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</si>
  <si>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</si>
  <si>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</si>
  <si>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</si>
  <si>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</si>
  <si>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</si>
  <si>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</si>
  <si>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</si>
  <si>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</si>
  <si>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</si>
  <si>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</si>
  <si>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</si>
  <si>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</si>
  <si>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</si>
  <si>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</si>
  <si>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</si>
  <si>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</si>
  <si>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</si>
  <si>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</si>
  <si>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</si>
  <si>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</si>
  <si>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</si>
  <si>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</si>
  <si>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</si>
  <si>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</si>
  <si>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</si>
  <si>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</si>
  <si>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</si>
  <si>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</si>
  <si>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</si>
  <si>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</si>
  <si>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</si>
  <si>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</si>
  <si>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</si>
  <si>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</si>
  <si>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</si>
  <si>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</si>
  <si>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</si>
  <si>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</si>
  <si>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</si>
  <si>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</si>
  <si>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</si>
  <si>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</si>
  <si>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</si>
  <si>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</si>
  <si>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</si>
  <si>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</si>
  <si>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</si>
  <si>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</si>
  <si>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</si>
  <si>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</si>
  <si>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</si>
  <si>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</si>
  <si>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</si>
  <si>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</si>
  <si>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</si>
  <si>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</si>
  <si>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</si>
  <si>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</si>
  <si>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</si>
  <si>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</si>
  <si>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</si>
  <si>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</si>
  <si>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</si>
  <si>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</si>
  <si>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</si>
  <si>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</si>
  <si>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</si>
  <si>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</si>
  <si>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</si>
  <si>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</si>
  <si>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</si>
  <si>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</si>
  <si>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</si>
  <si>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</si>
  <si>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</si>
  <si>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</si>
  <si>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</si>
  <si>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</si>
  <si>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</si>
  <si>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</si>
  <si>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</si>
  <si>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</si>
  <si>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</si>
  <si>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</si>
  <si>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</si>
  <si>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</si>
  <si>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</si>
  <si>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</si>
  <si>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</si>
  <si>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</si>
  <si>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</si>
  <si>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</si>
  <si>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</si>
  <si>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</si>
  <si>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</si>
  <si>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</si>
  <si>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</si>
  <si>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</si>
  <si>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</si>
  <si>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</si>
  <si>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</si>
  <si>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</si>
  <si>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</si>
  <si>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</si>
  <si>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</si>
  <si>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</si>
  <si>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</si>
  <si>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</si>
  <si>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</si>
  <si>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</si>
  <si>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</si>
  <si>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</si>
  <si>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</si>
  <si>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</si>
  <si>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</si>
  <si>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</si>
  <si>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</si>
  <si>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</si>
  <si>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</si>
  <si>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</si>
  <si>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</si>
  <si>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</si>
  <si>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</si>
  <si>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</si>
  <si>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</si>
  <si>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</si>
  <si>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</si>
  <si>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</si>
  <si>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</si>
  <si>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</si>
  <si>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</si>
  <si>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</si>
  <si>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</si>
  <si>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</si>
  <si>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</si>
  <si>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</si>
  <si>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</si>
  <si>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</si>
  <si>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</si>
  <si>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</si>
  <si>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</si>
  <si>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</si>
  <si>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</si>
  <si>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</si>
  <si>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</si>
  <si>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</si>
  <si>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</si>
  <si>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</si>
  <si>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</si>
  <si>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</si>
  <si>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</si>
  <si>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</si>
  <si>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</si>
  <si>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</si>
  <si>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</si>
  <si>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</si>
  <si>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</si>
  <si>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</si>
  <si>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</si>
  <si>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</si>
  <si>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</si>
  <si>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</si>
  <si>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</si>
  <si>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</si>
  <si>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</si>
  <si>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</si>
  <si>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</si>
  <si>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</si>
  <si>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</si>
  <si>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</si>
  <si>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</si>
  <si>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</si>
  <si>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</si>
  <si>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</si>
  <si>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</si>
  <si>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</si>
  <si>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</si>
  <si>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</si>
  <si>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</si>
  <si>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</si>
  <si>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</si>
  <si>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</si>
  <si>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</si>
  <si>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</si>
  <si>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</si>
  <si>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</si>
  <si>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</si>
  <si>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</si>
  <si>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</si>
  <si>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</si>
  <si>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</si>
  <si>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</si>
  <si>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</si>
  <si>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</si>
  <si>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</si>
  <si>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</si>
  <si>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</si>
  <si>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</si>
  <si>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</si>
  <si>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</si>
  <si>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</si>
  <si>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</si>
  <si>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</si>
  <si>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</si>
  <si>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</si>
  <si>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</si>
  <si>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</si>
  <si>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</si>
  <si>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</si>
  <si>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</si>
  <si>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</si>
  <si>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</si>
  <si>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</si>
  <si>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</si>
  <si>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</si>
  <si>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</si>
  <si>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</si>
  <si>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</si>
  <si>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</si>
  <si>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</si>
  <si>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</si>
  <si>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</si>
  <si>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</si>
  <si>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</si>
  <si>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</si>
  <si>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</si>
  <si>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</si>
  <si>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</si>
  <si>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</si>
  <si>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</si>
  <si>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</si>
  <si>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</si>
  <si>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</si>
  <si>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</si>
  <si>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</si>
  <si>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</si>
  <si>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</si>
  <si>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</si>
  <si>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</si>
  <si>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</si>
  <si>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</si>
  <si>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</si>
  <si>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</si>
  <si>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</si>
  <si>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</si>
  <si>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</si>
  <si>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</si>
  <si>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</si>
  <si>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</si>
  <si>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</si>
  <si>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</si>
  <si>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</si>
  <si>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</si>
  <si>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</si>
  <si>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</si>
  <si>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</si>
  <si>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</si>
  <si>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</si>
  <si>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</si>
  <si>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</si>
  <si>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</si>
  <si>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</si>
  <si>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</si>
  <si>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</si>
  <si>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</si>
  <si>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</si>
  <si>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</si>
  <si>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</si>
  <si>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</si>
  <si>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</si>
  <si>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</si>
  <si>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</si>
  <si>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</si>
  <si>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</si>
  <si>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</si>
  <si>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</si>
  <si>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</si>
  <si>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</si>
  <si>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</si>
  <si>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</si>
  <si>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</si>
  <si>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</si>
  <si>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</si>
  <si>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</si>
  <si>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</si>
  <si>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</si>
  <si>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</si>
  <si>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</si>
  <si>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</si>
  <si>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</si>
  <si>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</si>
  <si>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</si>
  <si>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</si>
  <si>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</si>
  <si>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</si>
  <si>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</si>
  <si>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</si>
  <si>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</si>
  <si>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</si>
  <si>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</si>
  <si>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</si>
  <si>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</si>
  <si>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</si>
  <si>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</si>
  <si>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</si>
  <si>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</si>
  <si>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</si>
  <si>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</si>
  <si>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</si>
  <si>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</si>
  <si>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</si>
  <si>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</si>
  <si>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</si>
  <si>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</si>
  <si>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</si>
  <si>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</si>
  <si>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</si>
  <si>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</si>
  <si>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</si>
  <si>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</si>
  <si>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</si>
  <si>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</si>
  <si>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</si>
  <si>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</si>
  <si>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</si>
  <si>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</si>
  <si>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</si>
  <si>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</si>
  <si>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</si>
  <si>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</si>
  <si>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</si>
  <si>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</si>
  <si>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</si>
  <si>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</si>
  <si>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</si>
  <si>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</si>
  <si>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</si>
  <si>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</si>
  <si>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</si>
  <si>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</si>
  <si>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</si>
  <si>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</si>
  <si>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</si>
  <si>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</si>
  <si>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</si>
  <si>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</si>
  <si>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</si>
  <si>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</si>
  <si>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</si>
  <si>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</si>
  <si>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</si>
  <si>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</si>
  <si>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</si>
  <si>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</si>
  <si>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</si>
  <si>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</si>
  <si>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</si>
  <si>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</si>
  <si>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</si>
  <si>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</si>
  <si>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</si>
  <si>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</si>
  <si>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</si>
  <si>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</si>
  <si>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</si>
  <si>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</si>
  <si>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</si>
  <si>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</si>
  <si>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</si>
  <si>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</si>
  <si>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</si>
  <si>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</si>
  <si>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</si>
  <si>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</si>
  <si>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</si>
  <si>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</si>
  <si>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</si>
  <si>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</si>
  <si>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</si>
  <si>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</si>
  <si>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</si>
  <si>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</si>
  <si>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</si>
  <si>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</si>
  <si>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</si>
  <si>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</si>
  <si>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</si>
  <si>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</si>
  <si>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</si>
  <si>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</si>
  <si>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</si>
  <si>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</si>
  <si>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</si>
  <si>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</si>
  <si>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</si>
  <si>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</si>
  <si>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</si>
  <si>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</si>
  <si>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</si>
  <si>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</si>
  <si>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</si>
  <si>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</si>
  <si>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</si>
  <si>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</si>
  <si>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</si>
  <si>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</si>
  <si>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</si>
  <si>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</si>
  <si>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</si>
  <si>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</si>
  <si>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</si>
  <si>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</si>
  <si>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</si>
  <si>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</si>
  <si>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</si>
  <si>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</si>
  <si>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</si>
  <si>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</si>
  <si>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</si>
  <si>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</si>
  <si>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</si>
  <si>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</si>
  <si>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</si>
  <si>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</si>
  <si>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</si>
  <si>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</si>
  <si>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</si>
  <si>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</si>
  <si>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</si>
  <si>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</si>
  <si>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</si>
  <si>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</si>
  <si>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</si>
  <si>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</si>
  <si>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</si>
  <si>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</si>
  <si>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</si>
  <si>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</si>
  <si>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</si>
  <si>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</si>
  <si>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</si>
  <si>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</si>
  <si>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</si>
  <si>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</si>
  <si>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</si>
  <si>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</si>
  <si>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</si>
  <si>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</si>
  <si>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</si>
  <si>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</si>
  <si>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</si>
  <si>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</si>
  <si>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</si>
  <si>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</si>
  <si>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</si>
  <si>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</si>
  <si>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</si>
  <si>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</si>
  <si>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</si>
  <si>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</si>
  <si>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</si>
  <si>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</si>
  <si>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</si>
  <si>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</si>
  <si>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</si>
  <si>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</si>
  <si>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</si>
  <si>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</si>
  <si>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</si>
  <si>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</si>
  <si>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</si>
  <si>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</si>
  <si>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</si>
  <si>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</si>
  <si>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</si>
  <si>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</si>
  <si>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</si>
  <si>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</si>
  <si>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</si>
  <si>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</si>
  <si>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</si>
  <si>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</si>
  <si>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</si>
  <si>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</si>
  <si>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</si>
  <si>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</si>
  <si>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</si>
  <si>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</si>
  <si>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</si>
  <si>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</si>
  <si>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</si>
  <si>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</si>
  <si>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</si>
  <si>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</si>
  <si>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</si>
  <si>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</si>
  <si>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</si>
  <si>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</si>
  <si>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</si>
  <si>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</si>
  <si>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</si>
  <si>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</si>
  <si>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</si>
  <si>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</si>
  <si>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</si>
  <si>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</si>
  <si>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</si>
  <si>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</si>
  <si>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</si>
  <si>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</si>
  <si>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</si>
  <si>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</si>
  <si>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</si>
  <si>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</si>
  <si>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</si>
  <si>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</si>
  <si>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</si>
  <si>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</si>
  <si>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</si>
  <si>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</si>
  <si>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</si>
  <si>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</si>
  <si>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</si>
  <si>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</si>
  <si>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</si>
  <si>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</si>
  <si>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</si>
  <si>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</si>
  <si>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</si>
  <si>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</si>
  <si>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</si>
  <si>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</si>
  <si>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</si>
  <si>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</si>
  <si>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</si>
  <si>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</si>
  <si>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</si>
  <si>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</si>
  <si>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</si>
  <si>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</si>
  <si>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</si>
  <si>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</si>
  <si>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</si>
  <si>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</si>
  <si>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</si>
  <si>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</si>
  <si>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</si>
  <si>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</si>
  <si>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</si>
  <si>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</si>
  <si>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</si>
  <si>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</si>
  <si>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</si>
  <si>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</si>
  <si>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</si>
  <si>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</si>
  <si>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</si>
  <si>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</si>
  <si>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</si>
  <si>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</si>
  <si>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</si>
  <si>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</si>
  <si>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</si>
  <si>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</si>
  <si>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</si>
  <si>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</si>
  <si>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</si>
  <si>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</si>
  <si>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</si>
  <si>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</si>
  <si>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</si>
  <si>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</si>
  <si>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</si>
  <si>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</si>
  <si>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</si>
  <si>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</si>
  <si>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</si>
  <si>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</si>
  <si>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</si>
  <si>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</si>
  <si>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</si>
  <si>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</si>
  <si>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</si>
  <si>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</si>
  <si>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</si>
  <si>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</si>
  <si>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</si>
  <si>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</si>
  <si>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</si>
  <si>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</si>
  <si>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</si>
  <si>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</si>
  <si>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</si>
  <si>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</si>
  <si>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</si>
  <si>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</si>
  <si>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</si>
  <si>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</si>
  <si>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</si>
  <si>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</si>
  <si>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</si>
  <si>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</si>
  <si>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</si>
  <si>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</si>
  <si>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</si>
  <si>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</si>
  <si>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</si>
  <si>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</si>
  <si>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</si>
  <si>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</si>
  <si>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</si>
  <si>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</si>
  <si>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</si>
  <si>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</si>
  <si>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</si>
  <si>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</si>
  <si>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</si>
  <si>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</si>
  <si>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</si>
  <si>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</si>
  <si>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</si>
  <si>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</si>
  <si>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</si>
  <si>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</si>
  <si>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</si>
  <si>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</si>
  <si>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</si>
  <si>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</si>
  <si>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</si>
  <si>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</si>
  <si>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</si>
  <si>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</si>
  <si>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</si>
  <si>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</si>
  <si>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</si>
  <si>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</si>
  <si>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</si>
  <si>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</si>
  <si>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</si>
  <si>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</si>
  <si>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</si>
  <si>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</si>
  <si>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</si>
  <si>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</si>
  <si>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</si>
  <si>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</si>
  <si>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</si>
  <si>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</si>
  <si>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</si>
  <si>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</si>
  <si>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</si>
  <si>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</si>
  <si>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</si>
  <si>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</si>
  <si>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</si>
  <si>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</si>
  <si>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</si>
  <si>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</si>
  <si>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</si>
  <si>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</si>
  <si>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</si>
  <si>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</si>
  <si>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</si>
  <si>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</si>
  <si>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</si>
  <si>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</si>
  <si>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</si>
  <si>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</si>
  <si>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</si>
  <si>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</si>
  <si>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</si>
  <si>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</si>
  <si>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</si>
  <si>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</si>
  <si>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</si>
  <si>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</si>
  <si>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</si>
  <si>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</si>
  <si>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</si>
  <si>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</si>
  <si>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</si>
  <si>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</si>
  <si>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</si>
  <si>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</si>
  <si>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</si>
  <si>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</si>
  <si>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</si>
  <si>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</si>
  <si>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</si>
  <si>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</si>
  <si>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</si>
  <si>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</si>
  <si>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</si>
  <si>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</si>
  <si>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</si>
  <si>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</si>
  <si>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</si>
  <si>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</si>
  <si>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</si>
  <si>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</si>
  <si>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</si>
  <si>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</si>
  <si>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</si>
  <si>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</si>
  <si>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</si>
  <si>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</si>
  <si>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</si>
  <si>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</si>
  <si>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</si>
  <si>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</si>
  <si>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</si>
  <si>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</si>
  <si>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</si>
  <si>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</si>
  <si>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</si>
  <si>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</si>
  <si>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</si>
  <si>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</si>
  <si>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</si>
  <si>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</si>
  <si>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</si>
  <si>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</si>
  <si>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</si>
  <si>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</si>
  <si>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</si>
  <si>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</si>
  <si>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</si>
  <si>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</si>
  <si>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</si>
  <si>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</si>
  <si>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</si>
  <si>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</si>
  <si>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</si>
  <si>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</si>
  <si>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</si>
  <si>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</si>
  <si>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</si>
  <si>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</si>
  <si>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</si>
  <si>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</si>
  <si>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</si>
  <si>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</si>
  <si>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</si>
  <si>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</si>
  <si>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</si>
  <si>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</si>
  <si>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</si>
  <si>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</si>
  <si>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</si>
  <si>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</si>
  <si>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</si>
  <si>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</si>
  <si>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</si>
  <si>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</si>
  <si>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</si>
  <si>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</si>
  <si>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</si>
  <si>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</si>
  <si>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</si>
  <si>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</si>
  <si>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</si>
  <si>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</si>
  <si>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</si>
  <si>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</si>
  <si>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</si>
  <si>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</si>
  <si>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</si>
  <si>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</si>
  <si>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</si>
  <si>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</si>
  <si>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</si>
  <si>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</si>
  <si>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</si>
  <si>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</si>
  <si>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</si>
  <si>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</si>
  <si>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</si>
  <si>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</si>
  <si>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</si>
  <si>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</si>
  <si>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</si>
  <si>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</si>
  <si>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</si>
  <si>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</si>
  <si>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</si>
  <si>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</si>
  <si>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</si>
  <si>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</si>
  <si>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</si>
  <si>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</si>
  <si>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</si>
  <si>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</si>
  <si>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</si>
  <si>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</si>
  <si>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</si>
  <si>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</si>
  <si>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</si>
  <si>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</si>
  <si>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</si>
  <si>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</si>
  <si>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</si>
  <si>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</si>
  <si>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</si>
  <si>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</si>
  <si>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</si>
  <si>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</si>
  <si>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</si>
  <si>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</si>
  <si>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</si>
  <si>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</si>
  <si>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</si>
  <si>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</si>
  <si>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</si>
  <si>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</si>
  <si>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</si>
  <si>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</si>
  <si>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</si>
  <si>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</si>
  <si>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</si>
  <si>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</si>
  <si>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</si>
  <si>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</si>
  <si>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</si>
  <si>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</si>
  <si>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</si>
  <si>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</si>
  <si>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</si>
  <si>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</si>
  <si>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</si>
  <si>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</si>
  <si>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</si>
  <si>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</si>
  <si>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</si>
  <si>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</si>
  <si>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</si>
  <si>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</si>
  <si>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</si>
  <si>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</si>
  <si>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</si>
  <si>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</si>
  <si>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</si>
  <si>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</si>
  <si>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</si>
  <si>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</si>
  <si>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</si>
  <si>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</si>
  <si>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</si>
  <si>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</si>
  <si>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</si>
  <si>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</si>
  <si>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</si>
  <si>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</si>
  <si>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</si>
  <si>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</si>
  <si>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</si>
  <si>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</si>
  <si>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</si>
  <si>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</si>
  <si>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</si>
  <si>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</si>
  <si>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</si>
  <si>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</si>
  <si>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</si>
  <si>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</si>
  <si>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</si>
  <si>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</si>
  <si>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</si>
  <si>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</si>
  <si>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</si>
  <si>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</si>
  <si>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</si>
  <si>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</si>
  <si>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</si>
  <si>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</si>
  <si>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</si>
  <si>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</si>
  <si>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</si>
  <si>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</si>
  <si>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</si>
  <si>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</si>
  <si>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</si>
  <si>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</si>
  <si>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</si>
  <si>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</si>
  <si>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</si>
  <si>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</si>
  <si>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</si>
  <si>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</si>
  <si>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</si>
  <si>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</si>
  <si>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</si>
  <si>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</si>
  <si>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</si>
  <si>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</si>
  <si>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</si>
  <si>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</si>
  <si>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</si>
  <si>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</si>
  <si>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</si>
  <si>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</si>
  <si>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</si>
  <si>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</si>
  <si>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</si>
  <si>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</si>
  <si>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</si>
  <si>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</si>
  <si>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</si>
  <si>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</si>
  <si>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</si>
  <si>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</si>
  <si>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</si>
  <si>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</si>
  <si>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</si>
  <si>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</si>
  <si>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</si>
  <si>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</si>
  <si>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</si>
  <si>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</si>
  <si>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</si>
  <si>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</si>
  <si>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</si>
  <si>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</si>
  <si>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</si>
  <si>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</si>
  <si>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</si>
  <si>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</si>
  <si>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</si>
  <si>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</si>
  <si>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</si>
  <si>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</si>
  <si>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</si>
  <si>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</si>
  <si>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</si>
  <si>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</si>
  <si>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</si>
  <si>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</si>
  <si>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</si>
  <si>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</si>
  <si>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</si>
  <si>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</si>
  <si>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</si>
  <si>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</si>
  <si>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</si>
  <si>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</si>
  <si>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</si>
  <si>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</si>
  <si>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</si>
  <si>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</si>
  <si>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</si>
  <si>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</si>
  <si>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</si>
  <si>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</si>
  <si>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</si>
  <si>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</si>
  <si>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</si>
  <si>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</si>
  <si>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</si>
  <si>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</si>
  <si>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</si>
  <si>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</si>
  <si>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</si>
  <si>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</si>
  <si>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</si>
  <si>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</si>
  <si>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</si>
  <si>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</si>
  <si>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</si>
  <si>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</si>
  <si>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</si>
  <si>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</si>
  <si>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</si>
  <si>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</si>
  <si>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</si>
  <si>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</si>
  <si>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</si>
  <si>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</si>
  <si>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</si>
  <si>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</si>
  <si>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</si>
  <si>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</si>
  <si>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</si>
  <si>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</si>
  <si>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</si>
  <si>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</si>
  <si>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</si>
  <si>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</si>
  <si>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</si>
  <si>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</si>
  <si>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</si>
  <si>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</si>
  <si>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</si>
  <si>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</si>
  <si>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</si>
  <si>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</si>
  <si>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</si>
  <si>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</si>
  <si>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</si>
  <si>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</si>
  <si>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</si>
  <si>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</si>
  <si>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</si>
  <si>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</si>
  <si>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</si>
  <si>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</si>
  <si>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</si>
  <si>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</si>
  <si>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</si>
  <si>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</si>
  <si>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</si>
  <si>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</si>
  <si>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</si>
  <si>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</si>
  <si>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</si>
  <si>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</si>
  <si>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</si>
  <si>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</si>
  <si>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</si>
  <si>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</si>
  <si>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</si>
  <si>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</si>
  <si>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</si>
  <si>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</si>
  <si>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</si>
  <si>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</si>
  <si>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</si>
  <si>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</si>
  <si>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</si>
  <si>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</si>
  <si>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</si>
  <si>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</si>
  <si>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</si>
  <si>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</si>
  <si>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</si>
  <si>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</si>
  <si>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</si>
  <si>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</si>
  <si>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</si>
  <si>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</si>
  <si>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</si>
  <si>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</si>
  <si>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</si>
  <si>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</si>
  <si>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</si>
  <si>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</si>
  <si>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</si>
  <si>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</si>
  <si>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</si>
  <si>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</si>
  <si>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</si>
  <si>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</si>
  <si>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</si>
  <si>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</si>
  <si>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</si>
  <si>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</si>
  <si>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</si>
  <si>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</si>
  <si>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</si>
  <si>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</si>
  <si>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</si>
  <si>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</si>
  <si>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</si>
  <si>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</si>
  <si>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</si>
  <si>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</si>
  <si>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</si>
  <si>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</si>
  <si>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</si>
  <si>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</si>
  <si>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</si>
  <si>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</si>
  <si>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</si>
  <si>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</si>
  <si>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</si>
  <si>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</si>
  <si>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</si>
  <si>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</si>
  <si>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</si>
  <si>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</si>
  <si>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</si>
  <si>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</si>
  <si>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</si>
  <si>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</si>
  <si>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</si>
  <si>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</si>
  <si>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</si>
  <si>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</si>
  <si>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</si>
  <si>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</si>
  <si>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</si>
  <si>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</si>
  <si>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</si>
  <si>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</si>
  <si>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</si>
  <si>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</si>
  <si>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</si>
  <si>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</si>
  <si>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</si>
  <si>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</si>
  <si>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</si>
  <si>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</si>
  <si>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</si>
  <si>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</si>
  <si>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</si>
  <si>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</si>
  <si>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</si>
  <si>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</si>
  <si>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</si>
  <si>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</si>
  <si>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</si>
  <si>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</si>
  <si>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</si>
  <si>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</si>
  <si>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</si>
  <si>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</si>
  <si>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</si>
  <si>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</si>
  <si>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</si>
  <si>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</si>
  <si>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</si>
  <si>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</si>
  <si>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</si>
  <si>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</si>
  <si>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</si>
  <si>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</si>
  <si>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</si>
  <si>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</si>
  <si>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</si>
  <si>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</si>
  <si>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</si>
  <si>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</si>
  <si>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</si>
  <si>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</si>
  <si>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</si>
  <si>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</si>
  <si>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</si>
  <si>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</si>
  <si>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</si>
  <si>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</si>
  <si>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</si>
  <si>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</si>
  <si>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</si>
  <si>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</si>
  <si>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</si>
  <si>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</si>
  <si>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</si>
  <si>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</si>
  <si>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</si>
  <si>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</si>
  <si>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</si>
  <si>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</si>
  <si>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</si>
  <si>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</si>
  <si>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</si>
  <si>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</si>
  <si>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</si>
  <si>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</si>
  <si>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</si>
  <si>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</si>
  <si>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</si>
  <si>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</si>
  <si>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</si>
  <si>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</si>
  <si>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</si>
  <si>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</si>
  <si>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</si>
  <si>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</si>
  <si>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</si>
  <si>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</si>
  <si>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</si>
  <si>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</si>
  <si>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</si>
  <si>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</si>
  <si>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</si>
  <si>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</si>
  <si>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</si>
  <si>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</si>
  <si>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</si>
  <si>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</si>
  <si>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</si>
  <si>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</si>
  <si>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</si>
  <si>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</si>
  <si>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</si>
  <si>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</si>
  <si>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</si>
  <si>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</si>
  <si>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</si>
  <si>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</si>
  <si>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</si>
  <si>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</si>
  <si>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</si>
  <si>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</si>
  <si>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</si>
  <si>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</si>
  <si>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</si>
  <si>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</si>
  <si>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</si>
  <si>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</si>
  <si>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</si>
  <si>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</si>
  <si>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</si>
  <si>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</si>
  <si>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</si>
  <si>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</si>
  <si>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</si>
  <si>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</si>
  <si>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</si>
  <si>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</si>
  <si>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</si>
  <si>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</si>
  <si>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</si>
  <si>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</si>
  <si>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</si>
  <si>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</si>
  <si>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</si>
  <si>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</si>
  <si>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</si>
  <si>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</si>
  <si>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</si>
  <si>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</si>
  <si>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</si>
  <si>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</si>
  <si>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</si>
  <si>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</si>
  <si>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</si>
  <si>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</si>
  <si>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</si>
  <si>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</si>
  <si>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</si>
  <si>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</si>
  <si>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</si>
  <si>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</si>
  <si>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</si>
  <si>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</si>
  <si>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</si>
  <si>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</si>
  <si>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</si>
  <si>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</si>
  <si>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</si>
  <si>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</si>
  <si>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</si>
  <si>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</si>
  <si>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</si>
  <si>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</si>
  <si>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</si>
  <si>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</si>
  <si>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</si>
  <si>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</si>
  <si>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</si>
  <si>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</si>
  <si>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</si>
  <si>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</si>
  <si>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</si>
  <si>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</si>
  <si>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</si>
  <si>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</si>
  <si>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</si>
  <si>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</si>
  <si>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</si>
  <si>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</si>
  <si>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</si>
  <si>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</si>
  <si>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</si>
  <si>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</si>
  <si>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</si>
  <si>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</si>
  <si>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</si>
  <si>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</si>
  <si>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</si>
  <si>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</si>
  <si>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</si>
  <si>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</si>
  <si>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</si>
  <si>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</si>
  <si>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</si>
  <si>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</si>
  <si>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</si>
  <si>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</si>
  <si>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</si>
  <si>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</si>
  <si>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</si>
  <si>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</si>
  <si>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</si>
  <si>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</si>
  <si>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</si>
  <si>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</si>
  <si>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</si>
  <si>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</si>
  <si>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</si>
  <si>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</si>
  <si>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</si>
  <si>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</si>
  <si>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</si>
  <si>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</si>
  <si>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</si>
  <si>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</si>
  <si>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</si>
  <si>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</si>
  <si>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</si>
  <si>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</si>
  <si>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</si>
  <si>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</si>
  <si>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</si>
  <si>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</si>
  <si>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</si>
  <si>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</si>
  <si>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</si>
  <si>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</si>
  <si>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</si>
  <si>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</si>
  <si>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</si>
  <si>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</si>
  <si>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</si>
  <si>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</si>
  <si>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</si>
  <si>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</si>
  <si>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</si>
  <si>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</si>
  <si>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</si>
  <si>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</si>
  <si>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</si>
  <si>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</si>
  <si>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</si>
  <si>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</si>
  <si>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</si>
  <si>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</si>
  <si>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</si>
  <si>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</si>
  <si>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</si>
  <si>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</si>
  <si>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</si>
  <si>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</si>
  <si>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</si>
  <si>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</si>
  <si>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</si>
  <si>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</si>
  <si>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</si>
  <si>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</si>
  <si>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</si>
  <si>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</si>
  <si>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</si>
  <si>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</si>
  <si>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</si>
  <si>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</si>
  <si>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</si>
  <si>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</si>
  <si>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</si>
  <si>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</si>
  <si>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</si>
  <si>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</si>
  <si>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</si>
  <si>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</si>
  <si>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</si>
  <si>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</si>
  <si>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</si>
  <si>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</si>
  <si>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</si>
  <si>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</si>
  <si>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</si>
  <si>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</si>
  <si>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</si>
  <si>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</si>
  <si>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</si>
  <si>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</si>
  <si>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</si>
  <si>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</si>
  <si>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</si>
  <si>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</si>
  <si>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</si>
  <si>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</si>
  <si>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</si>
  <si>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</si>
  <si>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</si>
  <si>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</si>
  <si>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</si>
  <si>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</si>
  <si>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</si>
  <si>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</si>
  <si>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</si>
  <si>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</si>
  <si>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</si>
  <si>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</si>
  <si>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</si>
  <si>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</si>
  <si>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</si>
  <si>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</si>
  <si>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</si>
  <si>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</si>
  <si>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</si>
  <si>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</si>
  <si>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</si>
  <si>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</si>
  <si>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</si>
  <si>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</si>
  <si>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</si>
  <si>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</si>
  <si>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</si>
  <si>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</si>
  <si>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</si>
  <si>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</si>
  <si>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</si>
  <si>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</si>
  <si>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</si>
  <si>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</si>
  <si>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</si>
  <si>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</si>
  <si>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</si>
  <si>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</si>
  <si>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</si>
  <si>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</si>
  <si>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</si>
  <si>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</si>
  <si>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</si>
  <si>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</si>
  <si>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</si>
  <si>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</si>
  <si>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</si>
  <si>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</si>
  <si>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</si>
  <si>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</si>
  <si>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</si>
  <si>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</si>
  <si>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</si>
  <si>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</si>
  <si>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</si>
  <si>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</si>
  <si>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</si>
  <si>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</si>
  <si>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</si>
  <si>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</si>
  <si>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</si>
  <si>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</si>
  <si>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</si>
  <si>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</si>
  <si>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</si>
  <si>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</si>
  <si>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</si>
  <si>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</si>
  <si>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</si>
  <si>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</si>
  <si>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</si>
  <si>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</si>
  <si>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</si>
  <si>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</si>
  <si>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</si>
  <si>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</si>
  <si>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</si>
  <si>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</si>
  <si>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</si>
  <si>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</si>
  <si>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</si>
  <si>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</si>
  <si>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</si>
  <si>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</si>
  <si>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</si>
  <si>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</si>
  <si>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</si>
  <si>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</si>
  <si>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</si>
  <si>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</si>
  <si>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</si>
  <si>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</si>
  <si>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</si>
  <si>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</si>
  <si>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</si>
  <si>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</si>
  <si>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</si>
  <si>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</si>
  <si>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</si>
  <si>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</si>
  <si>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</si>
  <si>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</si>
  <si>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</si>
  <si>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</si>
  <si>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</si>
  <si>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</si>
  <si>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</si>
  <si>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</si>
  <si>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</si>
  <si>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</si>
  <si>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</si>
  <si>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</si>
  <si>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</si>
  <si>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</si>
  <si>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</si>
  <si>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</si>
  <si>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</si>
  <si>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</si>
  <si>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</si>
  <si>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</si>
  <si>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</si>
  <si>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</si>
  <si>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</si>
  <si>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</si>
  <si>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</si>
  <si>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</si>
  <si>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</si>
  <si>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</si>
  <si>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</si>
  <si>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</si>
  <si>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</si>
  <si>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</si>
  <si>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</si>
  <si>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</si>
  <si>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</si>
  <si>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</si>
  <si>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</si>
  <si>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</si>
  <si>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</si>
  <si>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</si>
  <si>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</si>
  <si>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</si>
  <si>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</si>
  <si>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</si>
  <si>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</si>
  <si>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</si>
  <si>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</si>
  <si>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</si>
  <si>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</si>
  <si>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</si>
  <si>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</si>
  <si>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</si>
  <si>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</si>
  <si>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</si>
  <si>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</si>
  <si>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</si>
  <si>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</si>
  <si>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</si>
  <si>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</si>
  <si>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</si>
  <si>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</si>
  <si>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</si>
  <si>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</si>
  <si>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</si>
  <si>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</si>
  <si>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</si>
  <si>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</si>
  <si>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</si>
  <si>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</si>
  <si>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</si>
  <si>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</si>
  <si>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</si>
  <si>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</si>
  <si>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</si>
  <si>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</si>
  <si>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</si>
  <si>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</si>
  <si>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</si>
  <si>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</si>
  <si>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</si>
  <si>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</si>
  <si>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</si>
  <si>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</si>
  <si>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</si>
  <si>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</si>
  <si>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</si>
  <si>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</si>
  <si>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</si>
  <si>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</si>
  <si>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</si>
  <si>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</si>
  <si>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</si>
  <si>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</si>
  <si>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</si>
  <si>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</si>
  <si>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</si>
  <si>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</si>
  <si>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</si>
  <si>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</si>
  <si>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</si>
  <si>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</si>
  <si>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</si>
  <si>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</si>
  <si>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</si>
  <si>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</si>
  <si>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</si>
  <si>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</si>
  <si>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</si>
  <si>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</si>
  <si>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</si>
  <si>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</si>
  <si>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</si>
  <si>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</si>
  <si>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</si>
  <si>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</si>
  <si>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</si>
  <si>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</si>
  <si>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</si>
  <si>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</si>
  <si>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</si>
  <si>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</si>
  <si>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</si>
  <si>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</si>
  <si>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</si>
  <si>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</si>
  <si>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</si>
  <si>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</si>
  <si>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</si>
  <si>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</si>
  <si>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</si>
  <si>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</si>
  <si>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</si>
  <si>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</si>
  <si>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</si>
  <si>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</si>
  <si>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</si>
  <si>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</si>
  <si>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</si>
  <si>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</si>
  <si>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</si>
  <si>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</si>
  <si>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</si>
  <si>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</si>
  <si>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</si>
  <si>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</si>
  <si>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</si>
  <si>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</si>
  <si>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</si>
  <si>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</si>
  <si>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</si>
  <si>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</si>
  <si>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</si>
  <si>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</si>
  <si>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</si>
  <si>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</si>
  <si>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</si>
  <si>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</si>
  <si>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</si>
  <si>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</si>
  <si>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</si>
  <si>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</si>
  <si>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</si>
  <si>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</si>
  <si>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</si>
  <si>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</si>
  <si>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</si>
  <si>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</si>
  <si>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</si>
  <si>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</si>
  <si>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</si>
  <si>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</si>
  <si>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</si>
  <si>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</si>
  <si>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</si>
  <si>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</si>
  <si>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</si>
  <si>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</si>
  <si>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</si>
  <si>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</si>
  <si>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</si>
  <si>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</si>
  <si>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</si>
  <si>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</si>
  <si>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</si>
  <si>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</si>
  <si>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</si>
  <si>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</si>
  <si>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</si>
  <si>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</si>
  <si>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</si>
  <si>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</si>
  <si>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</si>
  <si>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</si>
  <si>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</si>
  <si>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</si>
  <si>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</si>
  <si>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</si>
  <si>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</si>
  <si>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</si>
  <si>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</si>
  <si>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</si>
  <si>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</si>
  <si>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</si>
  <si>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</si>
  <si>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</si>
  <si>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</si>
  <si>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</si>
  <si>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</si>
  <si>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</si>
  <si>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</si>
  <si>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</si>
  <si>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</si>
  <si>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</si>
  <si>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</si>
  <si>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</si>
  <si>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</si>
  <si>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</si>
  <si>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</si>
  <si>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</si>
  <si>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</si>
  <si>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</si>
  <si>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</si>
  <si>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</si>
  <si>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</si>
  <si>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</si>
  <si>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</si>
  <si>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</si>
  <si>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</si>
  <si>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</si>
  <si>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</si>
  <si>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</si>
  <si>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</si>
  <si>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</si>
  <si>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</si>
  <si>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</si>
  <si>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</si>
  <si>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</si>
  <si>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</si>
  <si>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</si>
  <si>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</si>
  <si>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</si>
  <si>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</si>
  <si>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</si>
  <si>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</si>
  <si>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</si>
  <si>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</si>
  <si>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</si>
  <si>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</si>
  <si>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</si>
  <si>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</si>
  <si>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</si>
  <si>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</si>
  <si>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</si>
  <si>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</si>
  <si>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</si>
  <si>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</si>
  <si>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</si>
  <si>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</si>
  <si>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</si>
  <si>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</si>
  <si>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</si>
  <si>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</si>
  <si>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</si>
  <si>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</si>
  <si>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</si>
  <si>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</si>
  <si>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</si>
  <si>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</si>
  <si>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</si>
  <si>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</si>
  <si>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</si>
  <si>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</si>
  <si>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</si>
  <si>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</si>
  <si>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</si>
  <si>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</si>
  <si>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</si>
  <si>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</si>
  <si>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</si>
  <si>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</si>
  <si>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</si>
  <si>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</si>
  <si>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</si>
  <si>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</si>
  <si>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</si>
  <si>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</si>
  <si>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</si>
  <si>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</si>
  <si>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</si>
  <si>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</si>
  <si>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</si>
  <si>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</si>
  <si>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</si>
  <si>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</si>
  <si>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</si>
  <si>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</si>
  <si>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</si>
  <si>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</si>
  <si>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</si>
  <si>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</si>
  <si>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</si>
  <si>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</si>
  <si>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</si>
  <si>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</si>
  <si>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</si>
  <si>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</si>
  <si>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</si>
  <si>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</si>
  <si>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</si>
  <si>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</si>
  <si>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</si>
  <si>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</si>
  <si>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</si>
  <si>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</si>
  <si>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</si>
  <si>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</si>
  <si>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</si>
  <si>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</si>
  <si>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</si>
  <si>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</si>
  <si>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</si>
  <si>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</si>
  <si>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</si>
  <si>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</si>
  <si>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</si>
  <si>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</si>
  <si>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</si>
  <si>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</si>
  <si>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</si>
  <si>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</si>
  <si>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</si>
  <si>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</si>
  <si>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</si>
  <si>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</si>
  <si>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</si>
  <si>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</si>
  <si>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</si>
  <si>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</si>
  <si>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</si>
  <si>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</si>
  <si>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</si>
  <si>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</si>
  <si>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</si>
  <si>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</si>
  <si>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</si>
  <si>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</si>
  <si>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</si>
  <si>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</si>
  <si>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</si>
  <si>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</si>
  <si>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</si>
  <si>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</si>
  <si>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</si>
  <si>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</si>
  <si>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</si>
  <si>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</si>
  <si>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</si>
  <si>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</si>
  <si>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</si>
  <si>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</si>
  <si>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</si>
  <si>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</si>
  <si>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</si>
  <si>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</si>
  <si>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</si>
  <si>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</si>
  <si>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</si>
  <si>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</si>
  <si>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</si>
  <si>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</si>
  <si>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</si>
  <si>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</si>
  <si>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</si>
  <si>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</si>
  <si>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</si>
  <si>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</si>
  <si>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</si>
  <si>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</si>
  <si>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</si>
  <si>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</si>
  <si>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</si>
  <si>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</si>
  <si>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</si>
  <si>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</si>
  <si>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</si>
  <si>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</si>
  <si>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</si>
  <si>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</si>
  <si>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</si>
  <si>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</si>
  <si>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</si>
  <si>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</si>
  <si>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</si>
  <si>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</si>
  <si>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</si>
  <si>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</si>
  <si>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</si>
  <si>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</si>
  <si>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</si>
  <si>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</si>
  <si>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</si>
  <si>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</si>
  <si>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</si>
  <si>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</si>
  <si>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</si>
  <si>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</si>
  <si>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</si>
  <si>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</si>
  <si>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</si>
  <si>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</si>
  <si>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</si>
  <si>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</si>
  <si>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</si>
  <si>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</si>
  <si>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</si>
  <si>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</si>
  <si>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</si>
  <si>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</si>
  <si>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</si>
  <si>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</si>
  <si>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</si>
  <si>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</si>
  <si>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</si>
  <si>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</si>
  <si>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</si>
  <si>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</si>
  <si>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</si>
  <si>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</si>
  <si>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</si>
  <si>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</si>
  <si>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</si>
  <si>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</si>
  <si>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</si>
  <si>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</si>
  <si>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</si>
  <si>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</si>
  <si>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</si>
  <si>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</si>
  <si>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</si>
  <si>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</si>
  <si>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</si>
  <si>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</si>
  <si>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</si>
  <si>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</si>
  <si>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</si>
  <si>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</si>
  <si>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</si>
  <si>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</si>
  <si>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</si>
  <si>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</si>
  <si>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</si>
  <si>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</si>
  <si>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</si>
  <si>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</si>
  <si>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</si>
  <si>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</si>
  <si>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</si>
  <si>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</si>
  <si>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</si>
  <si>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</si>
  <si>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</si>
  <si>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</si>
  <si>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</si>
  <si>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</si>
  <si>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</si>
  <si>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</si>
  <si>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</si>
  <si>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</si>
  <si>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</si>
  <si>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</si>
  <si>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</si>
  <si>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</si>
  <si>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</si>
  <si>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</si>
  <si>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</si>
  <si>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</si>
  <si>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</si>
  <si>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</si>
  <si>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</si>
  <si>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</si>
  <si>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</si>
  <si>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</si>
  <si>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</si>
  <si>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</si>
  <si>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</si>
  <si>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</si>
  <si>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</si>
  <si>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</si>
  <si>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</si>
  <si>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</si>
  <si>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</si>
  <si>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</si>
  <si>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</si>
  <si>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</si>
  <si>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</si>
  <si>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</si>
  <si>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</si>
  <si>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</si>
  <si>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</si>
  <si>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</si>
  <si>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</si>
  <si>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</si>
  <si>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</si>
  <si>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</si>
  <si>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</si>
  <si>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</si>
  <si>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</si>
  <si>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</si>
  <si>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</si>
  <si>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</si>
  <si>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</si>
  <si>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</si>
  <si>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</si>
  <si>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</si>
  <si>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</si>
  <si>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</si>
  <si>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</si>
  <si>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</si>
  <si>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</si>
  <si>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</si>
  <si>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</si>
  <si>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</si>
  <si>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</si>
  <si>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</si>
  <si>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</si>
  <si>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</si>
  <si>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</si>
  <si>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</si>
  <si>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</si>
  <si>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</si>
  <si>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</si>
  <si>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</si>
  <si>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</si>
  <si>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</si>
  <si>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</si>
  <si>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</si>
  <si>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</si>
  <si>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</si>
  <si>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</si>
  <si>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</si>
  <si>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</si>
  <si>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</si>
  <si>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</si>
  <si>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</si>
  <si>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</si>
  <si>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</si>
  <si>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</si>
  <si>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</si>
  <si>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</si>
  <si>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</si>
  <si>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</si>
  <si>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</si>
  <si>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</si>
  <si>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</si>
  <si>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</si>
  <si>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</si>
  <si>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</si>
  <si>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</si>
  <si>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</si>
  <si>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</si>
  <si>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</si>
  <si>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</si>
  <si>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</si>
  <si>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</si>
  <si>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</si>
  <si>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</si>
  <si>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</si>
  <si>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</si>
  <si>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</si>
  <si>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</si>
  <si>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</si>
  <si>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</si>
  <si>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</si>
  <si>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</si>
  <si>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</si>
  <si>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</si>
  <si>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</si>
  <si>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</si>
  <si>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</si>
  <si>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</si>
  <si>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</si>
  <si>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</si>
  <si>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</si>
  <si>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</si>
  <si>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</si>
  <si>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</si>
  <si>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</si>
  <si>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</si>
  <si>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</si>
  <si>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</si>
  <si>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</si>
  <si>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</si>
  <si>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</si>
  <si>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</si>
  <si>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</si>
  <si>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</si>
  <si>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</si>
  <si>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</si>
  <si>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</si>
  <si>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</si>
  <si>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</si>
  <si>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</si>
  <si>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</si>
  <si>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</si>
  <si>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</si>
  <si>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</si>
  <si>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</si>
  <si>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</si>
  <si>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</si>
  <si>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</si>
  <si>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</si>
  <si>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</si>
  <si>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</si>
  <si>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</si>
  <si>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</si>
  <si>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</si>
  <si>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</si>
  <si>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</si>
  <si>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</si>
  <si>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</si>
  <si>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</si>
  <si>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</si>
  <si>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</si>
  <si>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</si>
  <si>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</si>
  <si>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</si>
  <si>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</si>
  <si>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</si>
  <si>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</si>
  <si>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</si>
  <si>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</si>
  <si>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</si>
  <si>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</si>
  <si>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</si>
  <si>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</si>
  <si>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</si>
  <si>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</si>
  <si>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</si>
  <si>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</si>
  <si>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</si>
  <si>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</si>
  <si>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</si>
  <si>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</si>
  <si>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</si>
  <si>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</si>
  <si>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</si>
  <si>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</si>
  <si>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</si>
  <si>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</si>
  <si>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</si>
  <si>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</si>
  <si>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</si>
  <si>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</si>
  <si>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</si>
  <si>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</si>
  <si>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</si>
  <si>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</si>
  <si>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</si>
  <si>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</si>
  <si>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</si>
  <si>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</si>
  <si>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</si>
  <si>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</si>
  <si>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</si>
  <si>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</si>
  <si>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</si>
  <si>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</si>
  <si>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</si>
  <si>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</si>
  <si>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</si>
  <si>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</si>
  <si>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</si>
  <si>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</si>
  <si>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</si>
  <si>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</si>
  <si>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</si>
  <si>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</si>
  <si>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</si>
  <si>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</si>
  <si>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</si>
  <si>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</si>
  <si>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</si>
  <si>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</si>
  <si>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</si>
  <si>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</si>
  <si>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</si>
  <si>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</si>
  <si>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</si>
  <si>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</si>
  <si>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</si>
  <si>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</si>
  <si>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</si>
  <si>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</si>
  <si>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</si>
  <si>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</si>
  <si>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</si>
  <si>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</si>
  <si>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</si>
  <si>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</si>
  <si>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</si>
  <si>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</si>
  <si>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</si>
  <si>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</si>
  <si>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</si>
  <si>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</si>
  <si>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</si>
  <si>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</si>
  <si>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</si>
  <si>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</si>
  <si>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</si>
  <si>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</si>
  <si>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</si>
  <si>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</si>
  <si>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</si>
  <si>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</si>
  <si>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</si>
  <si>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</si>
  <si>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</si>
  <si>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</si>
  <si>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</si>
  <si>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</si>
  <si>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</si>
  <si>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</si>
  <si>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</si>
  <si>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</si>
  <si>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</si>
  <si>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</si>
  <si>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</si>
  <si>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</si>
  <si>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</si>
  <si>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</si>
  <si>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</si>
  <si>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</si>
  <si>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</si>
  <si>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</si>
  <si>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</si>
  <si>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</si>
  <si>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</si>
  <si>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</si>
  <si>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</si>
  <si>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</si>
  <si>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</si>
  <si>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</si>
  <si>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</si>
  <si>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</si>
  <si>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</si>
  <si>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</si>
  <si>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</si>
  <si>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</si>
  <si>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</si>
  <si>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</si>
  <si>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</si>
  <si>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</si>
  <si>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</si>
  <si>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</si>
  <si>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</si>
  <si>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</si>
  <si>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</si>
  <si>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</si>
  <si>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</si>
  <si>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</si>
  <si>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</si>
  <si>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</si>
  <si>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</si>
  <si>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</si>
  <si>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</si>
  <si>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</si>
  <si>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</si>
  <si>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</si>
  <si>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</si>
  <si>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</si>
  <si>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</si>
  <si>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</si>
  <si>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</si>
  <si>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</si>
  <si>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</si>
  <si>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</si>
  <si>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</si>
  <si>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</si>
  <si>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</si>
  <si>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</si>
  <si>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</si>
  <si>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</si>
  <si>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</si>
  <si>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</si>
  <si>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</si>
  <si>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</si>
  <si>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</si>
  <si>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</si>
  <si>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</si>
  <si>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</si>
  <si>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</si>
  <si>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</si>
  <si>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</si>
  <si>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</si>
  <si>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</si>
  <si>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</si>
  <si>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</si>
  <si>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</si>
  <si>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</si>
  <si>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</si>
  <si>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</si>
  <si>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</si>
  <si>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</si>
  <si>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</si>
  <si>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</si>
  <si>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</si>
  <si>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</si>
  <si>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</si>
  <si>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</si>
  <si>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</si>
  <si>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</si>
  <si>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</si>
  <si>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</si>
  <si>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</si>
  <si>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</si>
  <si>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</si>
  <si>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</si>
  <si>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</si>
  <si>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</si>
  <si>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</si>
  <si>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</si>
  <si>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</si>
  <si>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</si>
  <si>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</si>
  <si>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</si>
  <si>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</si>
  <si>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</si>
  <si>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</si>
  <si>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</si>
  <si>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</si>
  <si>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</si>
  <si>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</si>
  <si>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</si>
  <si>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</si>
  <si>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</si>
  <si>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</si>
  <si>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</si>
  <si>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</si>
  <si>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</si>
  <si>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</si>
  <si>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</si>
  <si>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</si>
  <si>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</si>
  <si>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</si>
  <si>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</si>
  <si>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</si>
  <si>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</si>
  <si>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</si>
  <si>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</si>
  <si>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</si>
  <si>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</si>
  <si>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</si>
  <si>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</si>
  <si>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</si>
  <si>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</si>
  <si>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</si>
  <si>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</si>
  <si>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</si>
  <si>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</si>
  <si>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</si>
  <si>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</si>
  <si>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</si>
  <si>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</si>
  <si>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</si>
  <si>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</si>
  <si>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</si>
  <si>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</si>
  <si>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</si>
  <si>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</si>
  <si>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</si>
  <si>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</si>
  <si>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</si>
  <si>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</si>
  <si>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</si>
  <si>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</si>
  <si>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</si>
  <si>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</si>
  <si>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</si>
  <si>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</si>
  <si>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</si>
  <si>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</si>
  <si>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</si>
  <si>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</si>
  <si>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</si>
  <si>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</si>
  <si>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</si>
  <si>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</si>
  <si>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</si>
  <si>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</si>
  <si>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</si>
  <si>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</si>
  <si>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</si>
  <si>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</si>
  <si>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</si>
  <si>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</si>
  <si>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</si>
  <si>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</si>
  <si>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</si>
  <si>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</si>
  <si>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</si>
  <si>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</si>
  <si>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</si>
  <si>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</si>
  <si>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</si>
  <si>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</si>
  <si>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</si>
  <si>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</si>
  <si>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</si>
  <si>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</si>
  <si>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</si>
  <si>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</si>
  <si>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</si>
  <si>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</si>
  <si>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</si>
  <si>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</si>
  <si>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</si>
  <si>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</si>
  <si>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</si>
  <si>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</si>
  <si>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</si>
  <si>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</si>
  <si>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</si>
  <si>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</si>
  <si>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</si>
  <si>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</si>
  <si>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</si>
  <si>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</si>
  <si>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</si>
  <si>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</si>
  <si>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</si>
  <si>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</si>
  <si>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</si>
  <si>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</si>
  <si>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</si>
  <si>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</si>
  <si>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</si>
  <si>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</si>
  <si>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</si>
  <si>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</si>
  <si>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</si>
  <si>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</si>
  <si>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</si>
  <si>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</si>
  <si>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</si>
  <si>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</si>
  <si>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</si>
  <si>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</si>
  <si>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</si>
  <si>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</si>
  <si>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</si>
  <si>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</si>
  <si>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</si>
  <si>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</si>
  <si>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</si>
  <si>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</si>
  <si>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</si>
  <si>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</si>
  <si>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</si>
  <si>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</si>
  <si>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</si>
  <si>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</si>
  <si>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</si>
  <si>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</si>
  <si>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</si>
  <si>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</si>
  <si>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</si>
  <si>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</si>
  <si>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</si>
  <si>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</si>
  <si>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</si>
  <si>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</si>
  <si>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</si>
  <si>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</si>
  <si>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</si>
  <si>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</si>
  <si>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</si>
  <si>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</si>
  <si>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</si>
  <si>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</si>
  <si>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</si>
  <si>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</si>
  <si>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</si>
  <si>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</si>
  <si>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</si>
  <si>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</si>
  <si>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</si>
  <si>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</si>
  <si>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</si>
  <si>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</si>
  <si>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</si>
  <si>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</si>
  <si>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</si>
  <si>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</si>
  <si>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</si>
  <si>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</si>
  <si>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</si>
  <si>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</si>
  <si>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</si>
  <si>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</si>
  <si>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</si>
  <si>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</si>
  <si>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</si>
  <si>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</si>
  <si>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</si>
  <si>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</si>
  <si>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</si>
  <si>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</si>
  <si>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</si>
  <si>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</si>
  <si>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</si>
  <si>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</si>
  <si>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</si>
  <si>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</si>
  <si>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</si>
  <si>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</si>
  <si>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</si>
  <si>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</si>
  <si>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</si>
  <si>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</si>
  <si>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</si>
  <si>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</si>
  <si>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</si>
  <si>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</si>
  <si>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</si>
  <si>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</si>
  <si>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</si>
  <si>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</si>
  <si>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</si>
  <si>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</si>
  <si>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</si>
  <si>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</si>
  <si>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</si>
  <si>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</si>
  <si>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</si>
  <si>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</si>
  <si>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</si>
  <si>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</si>
  <si>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</si>
  <si>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</si>
  <si>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</si>
  <si>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</si>
  <si>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</si>
  <si>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</si>
  <si>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</si>
  <si>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</si>
  <si>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</si>
  <si>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</si>
  <si>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</si>
  <si>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</si>
  <si>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</si>
  <si>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</si>
  <si>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</si>
  <si>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</si>
  <si>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</si>
  <si>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</si>
  <si>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</si>
  <si>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</si>
  <si>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</si>
  <si>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</si>
  <si>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</si>
  <si>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</si>
  <si>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</si>
  <si>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</si>
  <si>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</si>
  <si>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</si>
  <si>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</si>
  <si>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</si>
  <si>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</si>
  <si>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</si>
  <si>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</si>
  <si>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</si>
  <si>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</si>
  <si>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</si>
  <si>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</si>
  <si>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</si>
  <si>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</si>
  <si>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</si>
  <si>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</si>
  <si>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</si>
  <si>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</si>
  <si>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</si>
  <si>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</si>
  <si>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</si>
  <si>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</si>
  <si>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</si>
  <si>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</si>
  <si>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</si>
  <si>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</si>
  <si>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</si>
  <si>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</si>
  <si>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</si>
  <si>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</si>
  <si>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</si>
  <si>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</si>
  <si>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</si>
  <si>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</si>
  <si>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</si>
  <si>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</si>
  <si>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</si>
  <si>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</si>
  <si>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</si>
  <si>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</si>
  <si>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</si>
  <si>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</si>
  <si>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</si>
  <si>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</si>
  <si>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</si>
  <si>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</si>
  <si>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</si>
  <si>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</si>
  <si>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</si>
  <si>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</si>
  <si>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</si>
  <si>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</si>
  <si>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</si>
  <si>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</si>
  <si>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</si>
  <si>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</si>
  <si>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</si>
  <si>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</si>
  <si>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</si>
  <si>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</si>
  <si>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</si>
  <si>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</si>
  <si>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</si>
  <si>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</si>
  <si>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</si>
  <si>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</si>
  <si>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</si>
  <si>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</si>
  <si>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</si>
  <si>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</si>
  <si>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</si>
  <si>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</si>
  <si>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</si>
  <si>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</si>
  <si>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</si>
  <si>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</si>
  <si>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</si>
  <si>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</si>
  <si>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</si>
  <si>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</si>
  <si>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</si>
  <si>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</si>
  <si>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</si>
  <si>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</si>
  <si>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</si>
  <si>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</si>
  <si>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</si>
  <si>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</si>
  <si>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</si>
  <si>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</si>
  <si>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</si>
  <si>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</si>
  <si>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</si>
  <si>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</si>
  <si>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</si>
  <si>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</si>
  <si>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</si>
  <si>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</si>
  <si>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</si>
  <si>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</si>
  <si>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</si>
  <si>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</si>
  <si>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</si>
  <si>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</si>
  <si>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</si>
  <si>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</si>
  <si>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</si>
  <si>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</si>
  <si>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</si>
  <si>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</si>
  <si>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</si>
  <si>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</si>
  <si>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</si>
  <si>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</si>
  <si>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</si>
  <si>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</si>
  <si>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</si>
  <si>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</si>
  <si>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</si>
  <si>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</si>
  <si>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</si>
  <si>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</si>
  <si>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</si>
  <si>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</si>
  <si>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</si>
  <si>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</si>
  <si>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</si>
  <si>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</si>
  <si>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</si>
  <si>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</si>
  <si>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</si>
  <si>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</si>
  <si>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</si>
  <si>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</si>
  <si>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</si>
  <si>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</si>
  <si>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</si>
  <si>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</si>
  <si>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</si>
  <si>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</si>
  <si>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</si>
  <si>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</si>
  <si>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</si>
  <si>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</si>
  <si>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</si>
  <si>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</si>
  <si>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</si>
  <si>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</si>
  <si>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</si>
  <si>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</si>
  <si>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</si>
  <si>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</si>
  <si>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</si>
  <si>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</si>
  <si>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</si>
  <si>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</si>
  <si>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</si>
  <si>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</si>
  <si>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</si>
  <si>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</si>
  <si>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</si>
  <si>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</si>
  <si>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</si>
  <si>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</si>
  <si>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</si>
  <si>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</si>
  <si>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</si>
  <si>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</si>
  <si>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</si>
  <si>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</si>
  <si>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</si>
  <si>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</si>
  <si>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</si>
  <si>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</si>
  <si>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</si>
  <si>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</si>
  <si>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</si>
  <si>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</si>
  <si>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</si>
  <si>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</si>
  <si>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</si>
  <si>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</si>
  <si>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</si>
  <si>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</si>
  <si>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</si>
  <si>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</si>
  <si>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</si>
  <si>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</si>
  <si>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</si>
  <si>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</si>
  <si>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</si>
  <si>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</si>
  <si>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</si>
  <si>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</si>
  <si>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</si>
  <si>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</si>
  <si>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</si>
  <si>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</si>
  <si>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</si>
  <si>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</si>
  <si>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</si>
  <si>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</si>
  <si>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</si>
  <si>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</si>
  <si>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</si>
  <si>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</si>
  <si>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</si>
  <si>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</si>
  <si>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</si>
  <si>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</si>
  <si>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</si>
  <si>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</si>
  <si>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</si>
  <si>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</si>
  <si>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</si>
  <si>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</si>
  <si>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</si>
  <si>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</si>
  <si>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</si>
  <si>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</si>
  <si>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</si>
  <si>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</si>
  <si>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</si>
  <si>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</si>
  <si>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</si>
  <si>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</si>
  <si>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</si>
  <si>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</si>
  <si>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</si>
  <si>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</si>
  <si>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</si>
  <si>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</si>
  <si>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</si>
  <si>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</si>
  <si>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</si>
  <si>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</si>
  <si>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</si>
  <si>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</si>
  <si>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</si>
  <si>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</si>
  <si>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</si>
  <si>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</si>
  <si>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</si>
  <si>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</si>
  <si>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</si>
  <si>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</si>
  <si>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</si>
  <si>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</si>
  <si>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</si>
  <si>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</si>
  <si>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</si>
  <si>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</si>
  <si>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</si>
  <si>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</si>
  <si>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</si>
  <si>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</si>
  <si>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</si>
  <si>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</si>
  <si>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</si>
  <si>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</si>
  <si>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</si>
  <si>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</si>
  <si>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</si>
  <si>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</si>
  <si>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</si>
  <si>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</si>
  <si>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</si>
  <si>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</si>
  <si>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</si>
  <si>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</si>
  <si>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</si>
  <si>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</si>
  <si>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</si>
  <si>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</si>
  <si>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</si>
  <si>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</si>
  <si>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</si>
  <si>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</si>
  <si>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</si>
  <si>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</si>
  <si>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</si>
  <si>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</si>
  <si>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</si>
  <si>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</si>
  <si>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</si>
  <si>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</si>
  <si>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</si>
  <si>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</si>
  <si>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</si>
  <si>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</si>
  <si>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</si>
  <si>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</si>
  <si>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</si>
  <si>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</si>
  <si>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</si>
  <si>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</si>
  <si>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</si>
  <si>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</si>
  <si>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</si>
  <si>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</si>
  <si>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</si>
  <si>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</si>
  <si>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</si>
  <si>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</si>
  <si>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</si>
  <si>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</si>
  <si>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</si>
  <si>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</si>
  <si>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</si>
  <si>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</si>
  <si>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</si>
  <si>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</si>
  <si>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</si>
  <si>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</si>
  <si>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</si>
  <si>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</si>
  <si>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</si>
  <si>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</si>
  <si>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</si>
  <si>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</si>
  <si>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</si>
  <si>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</si>
  <si>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</si>
  <si>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</si>
  <si>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</si>
  <si>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</si>
  <si>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</si>
  <si>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</si>
  <si>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</si>
  <si>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</si>
  <si>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</si>
  <si>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</si>
  <si>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</si>
  <si>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</si>
  <si>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</si>
  <si>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</si>
  <si>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</si>
  <si>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</si>
  <si>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</si>
  <si>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</si>
  <si>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</si>
  <si>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</si>
  <si>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</si>
  <si>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</si>
  <si>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</si>
  <si>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</si>
  <si>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</si>
  <si>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</si>
  <si>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</si>
  <si>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</si>
  <si>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</si>
  <si>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</si>
  <si>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</si>
  <si>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</si>
  <si>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</si>
  <si>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</si>
  <si>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</si>
  <si>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</si>
  <si>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</si>
  <si>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</si>
  <si>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</si>
  <si>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</si>
  <si>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</si>
  <si>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</si>
  <si>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</si>
  <si>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</si>
  <si>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</si>
  <si>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</si>
  <si>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</si>
  <si>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</si>
  <si>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</si>
  <si>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</si>
  <si>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</si>
  <si>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</si>
  <si>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</si>
  <si>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</si>
  <si>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</si>
  <si>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</si>
  <si>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</si>
  <si>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</si>
  <si>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</si>
  <si>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</si>
  <si>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</si>
  <si>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</si>
  <si>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</si>
  <si>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</si>
  <si>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</si>
  <si>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</si>
  <si>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</si>
  <si>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</si>
  <si>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</si>
  <si>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</si>
  <si>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</si>
  <si>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</si>
  <si>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</si>
  <si>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</si>
  <si>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</si>
  <si>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</si>
  <si>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</si>
  <si>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</si>
  <si>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</si>
  <si>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</si>
  <si>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</si>
  <si>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</si>
  <si>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</si>
  <si>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</si>
  <si>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</si>
  <si>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</si>
  <si>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</si>
  <si>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</si>
  <si>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</si>
  <si>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</si>
  <si>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</si>
  <si>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</si>
  <si>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</si>
  <si>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</si>
  <si>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</si>
  <si>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</si>
  <si>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</si>
  <si>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</si>
  <si>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</si>
  <si>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</si>
  <si>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</si>
  <si>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</si>
  <si>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</si>
  <si>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</si>
  <si>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</si>
  <si>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</si>
  <si>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</si>
  <si>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</si>
  <si>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</si>
  <si>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</si>
  <si>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</si>
  <si>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</si>
  <si>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</si>
  <si>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</si>
  <si>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</si>
  <si>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</si>
  <si>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</si>
  <si>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</si>
  <si>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</si>
  <si>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</si>
  <si>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</si>
  <si>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</si>
  <si>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</si>
  <si>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</si>
  <si>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</si>
  <si>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</si>
  <si>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</si>
  <si>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</si>
  <si>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</si>
  <si>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</si>
  <si>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</si>
  <si>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</si>
  <si>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</si>
  <si>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</si>
  <si>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</si>
  <si>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</si>
  <si>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</si>
  <si>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</si>
  <si>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</si>
  <si>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</si>
  <si>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</si>
  <si>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</si>
  <si>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</si>
  <si>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</si>
  <si>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</si>
  <si>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</si>
  <si>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</si>
  <si>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</si>
  <si>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</si>
  <si>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</si>
  <si>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</si>
  <si>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</si>
  <si>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</si>
  <si>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</si>
  <si>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</si>
  <si>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</si>
  <si>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</si>
  <si>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</si>
  <si>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</si>
  <si>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</si>
  <si>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</si>
  <si>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</si>
  <si>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</si>
  <si>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</si>
  <si>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</si>
  <si>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</si>
  <si>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</si>
  <si>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</si>
  <si>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</si>
  <si>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</si>
  <si>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</si>
  <si>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</si>
  <si>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</si>
  <si>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</si>
  <si>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</si>
  <si>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</si>
  <si>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</si>
  <si>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</si>
  <si>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</si>
  <si>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</si>
  <si>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</si>
  <si>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</si>
  <si>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</si>
  <si>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</si>
  <si>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</si>
  <si>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</si>
  <si>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</si>
  <si>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</si>
  <si>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</si>
  <si>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</si>
  <si>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</si>
  <si>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</si>
  <si>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</si>
  <si>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</si>
  <si>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</si>
  <si>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</si>
  <si>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</si>
  <si>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</si>
  <si>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</si>
  <si>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</si>
  <si>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</si>
  <si>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</si>
  <si>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</si>
  <si>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</si>
  <si>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</si>
  <si>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</si>
  <si>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</si>
  <si>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</si>
  <si>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</si>
  <si>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</si>
  <si>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</si>
  <si>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</si>
  <si>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</si>
  <si>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</si>
  <si>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</si>
  <si>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</si>
  <si>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</si>
  <si>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</si>
  <si>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</si>
  <si>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</si>
  <si>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</si>
  <si>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</si>
  <si>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</si>
  <si>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</si>
  <si>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</si>
  <si>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</si>
  <si>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</si>
  <si>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</si>
  <si>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</si>
  <si>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</si>
  <si>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</si>
  <si>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</si>
  <si>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</si>
  <si>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</si>
  <si>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</si>
  <si>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</si>
  <si>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</si>
  <si>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</si>
  <si>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</si>
  <si>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</si>
  <si>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</si>
  <si>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</si>
  <si>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</si>
  <si>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</si>
  <si>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</si>
  <si>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</si>
  <si>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</si>
  <si>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</si>
  <si>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</si>
  <si>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</si>
  <si>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</si>
  <si>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</si>
  <si>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</si>
  <si>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</si>
  <si>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</si>
  <si>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</si>
  <si>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</si>
  <si>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</si>
  <si>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</si>
  <si>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</si>
  <si>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</si>
  <si>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</si>
  <si>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</si>
  <si>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</si>
  <si>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</si>
  <si>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</si>
  <si>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</si>
  <si>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</si>
  <si>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</si>
  <si>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</si>
  <si>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</si>
  <si>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</si>
  <si>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</si>
  <si>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</si>
  <si>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</si>
  <si>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</si>
  <si>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</si>
  <si>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</si>
  <si>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</si>
  <si>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</si>
  <si>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</si>
  <si>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</si>
  <si>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</si>
  <si>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</si>
  <si>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</si>
  <si>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</si>
  <si>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</si>
  <si>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</si>
  <si>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</si>
  <si>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</si>
  <si>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</si>
  <si>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</si>
  <si>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</si>
  <si>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</si>
  <si>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</si>
  <si>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</si>
  <si>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</si>
  <si>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</si>
  <si>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</si>
  <si>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</si>
  <si>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</si>
  <si>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</si>
  <si>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</si>
  <si>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</si>
  <si>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</si>
  <si>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</si>
  <si>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</si>
  <si>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</si>
  <si>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</si>
  <si>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</si>
  <si>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</si>
  <si>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</si>
  <si>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</si>
  <si>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</si>
  <si>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</si>
  <si>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</si>
  <si>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</si>
  <si>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</si>
  <si>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</si>
  <si>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</si>
  <si>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</si>
  <si>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</si>
  <si>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</si>
  <si>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</si>
  <si>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</si>
  <si>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</si>
  <si>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</si>
  <si>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</si>
  <si>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</si>
  <si>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</si>
  <si>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</si>
  <si>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</si>
  <si>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</si>
  <si>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</si>
  <si>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</si>
  <si>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</si>
  <si>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</si>
  <si>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</si>
  <si>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</si>
  <si>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</si>
  <si>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</si>
  <si>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</si>
  <si>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</si>
  <si>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</si>
  <si>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</si>
  <si>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</si>
  <si>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</si>
  <si>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</si>
  <si>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</si>
  <si>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</si>
  <si>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</si>
  <si>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</si>
  <si>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</si>
  <si>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</si>
  <si>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</si>
  <si>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</si>
  <si>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</si>
  <si>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</si>
  <si>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</si>
  <si>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</si>
  <si>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</si>
  <si>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</si>
  <si>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</si>
  <si>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</si>
  <si>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</si>
  <si>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</si>
  <si>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</si>
  <si>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</si>
  <si>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</si>
  <si>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</si>
  <si>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</si>
  <si>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</si>
  <si>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</si>
  <si>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</si>
  <si>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</si>
  <si>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</si>
  <si>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</si>
  <si>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</si>
  <si>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</si>
  <si>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</si>
  <si>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</si>
  <si>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</si>
  <si>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</si>
  <si>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</si>
  <si>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</si>
  <si>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</si>
  <si>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</si>
  <si>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</si>
  <si>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</si>
  <si>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</si>
  <si>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</si>
  <si>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</si>
  <si>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</si>
  <si>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</si>
  <si>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</si>
  <si>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</si>
  <si>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</si>
  <si>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</si>
  <si>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</si>
  <si>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</si>
  <si>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</si>
  <si>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</si>
  <si>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</si>
  <si>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</si>
  <si>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</si>
  <si>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</si>
  <si>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</si>
  <si>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</si>
  <si>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</si>
  <si>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</si>
  <si>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</si>
  <si>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</si>
  <si>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</si>
  <si>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</si>
  <si>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</si>
  <si>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</si>
  <si>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</si>
  <si>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</si>
  <si>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</si>
  <si>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</si>
  <si>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</si>
  <si>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</si>
  <si>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</si>
  <si>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</si>
  <si>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</si>
  <si>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</si>
  <si>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</si>
  <si>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</si>
  <si>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</si>
  <si>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</si>
  <si>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</si>
  <si>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</si>
  <si>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</si>
  <si>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</si>
  <si>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</si>
  <si>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</si>
  <si>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</si>
  <si>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</si>
  <si>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</si>
  <si>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</si>
  <si>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</si>
  <si>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</si>
  <si>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</si>
  <si>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</si>
  <si>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</si>
  <si>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</si>
  <si>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</si>
  <si>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</si>
  <si>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</si>
  <si>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</si>
  <si>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</si>
  <si>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</si>
  <si>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</si>
  <si>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</si>
  <si>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</si>
  <si>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</si>
  <si>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</si>
  <si>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</si>
  <si>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</si>
  <si>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</si>
  <si>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</si>
  <si>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</si>
  <si>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</si>
  <si>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</si>
  <si>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</si>
  <si>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</si>
  <si>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</si>
  <si>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</si>
  <si>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</si>
  <si>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</si>
  <si>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</si>
  <si>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</si>
  <si>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</si>
  <si>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</si>
  <si>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</si>
  <si>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</si>
  <si>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</si>
  <si>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</si>
  <si>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</si>
  <si>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</si>
  <si>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</si>
  <si>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</si>
  <si>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</si>
  <si>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</si>
  <si>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</si>
  <si>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</si>
  <si>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</si>
  <si>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</si>
  <si>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</si>
  <si>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</si>
  <si>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</si>
  <si>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</si>
  <si>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</si>
  <si>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</si>
  <si>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</si>
  <si>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</si>
  <si>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</si>
  <si>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</si>
  <si>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</si>
  <si>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</si>
  <si>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</si>
  <si>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</si>
  <si>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</si>
  <si>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</si>
  <si>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</si>
  <si>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</si>
  <si>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</si>
  <si>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</si>
  <si>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</si>
  <si>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</si>
  <si>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</si>
  <si>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</si>
  <si>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</si>
  <si>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</si>
  <si>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</si>
  <si>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</si>
  <si>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</si>
  <si>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</si>
  <si>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</si>
  <si>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</si>
  <si>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</si>
  <si>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</si>
  <si>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</si>
  <si>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</si>
  <si>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</si>
  <si>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</si>
  <si>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</si>
  <si>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</si>
  <si>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</si>
  <si>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</si>
  <si>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</si>
  <si>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</si>
  <si>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</si>
  <si>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</si>
  <si>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</si>
  <si>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</si>
  <si>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</si>
  <si>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</si>
  <si>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</si>
  <si>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</si>
  <si>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</si>
  <si>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</si>
  <si>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</si>
  <si>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</si>
  <si>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</si>
  <si>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</si>
  <si>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</si>
  <si>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</si>
  <si>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</si>
  <si>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</si>
  <si>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</si>
  <si>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</si>
  <si>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</si>
  <si>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</si>
  <si>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</si>
  <si>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</si>
  <si>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</si>
  <si>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</si>
  <si>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</si>
  <si>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</si>
  <si>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</si>
  <si>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</si>
  <si>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</si>
  <si>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</si>
  <si>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</si>
  <si>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</si>
  <si>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</si>
  <si>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</si>
  <si>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</si>
  <si>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</si>
  <si>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</si>
  <si>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</si>
  <si>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</si>
  <si>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</si>
  <si>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</si>
  <si>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</si>
  <si>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</si>
  <si>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</si>
  <si>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</si>
  <si>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</si>
  <si>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</si>
  <si>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</si>
  <si>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</si>
  <si>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</si>
  <si>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</si>
  <si>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</si>
  <si>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</si>
  <si>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</si>
  <si>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</si>
  <si>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</si>
  <si>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</si>
  <si>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</si>
  <si>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</si>
  <si>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</si>
  <si>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</si>
  <si>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</si>
  <si>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</si>
  <si>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</si>
  <si>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</si>
  <si>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</si>
  <si>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</si>
  <si>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</si>
  <si>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</si>
  <si>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</si>
  <si>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</si>
  <si>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</si>
  <si>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</si>
  <si>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</si>
  <si>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</si>
  <si>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</si>
  <si>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</si>
  <si>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</si>
  <si>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</si>
  <si>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</si>
  <si>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</si>
  <si>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</si>
  <si>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</si>
  <si>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</si>
  <si>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</si>
  <si>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</si>
  <si>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</si>
  <si>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</si>
  <si>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</si>
  <si>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</si>
  <si>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</si>
  <si>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</si>
  <si>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</si>
  <si>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</si>
  <si>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</si>
  <si>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</si>
  <si>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</si>
  <si>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</si>
  <si>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</si>
  <si>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</si>
  <si>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</si>
  <si>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</si>
  <si>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</si>
  <si>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</si>
  <si>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</si>
  <si>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</si>
  <si>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</si>
  <si>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</si>
  <si>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</si>
  <si>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</si>
  <si>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</si>
  <si>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</si>
  <si>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</si>
  <si>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</si>
  <si>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</si>
  <si>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</si>
  <si>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</si>
  <si>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</si>
  <si>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</si>
  <si>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</si>
  <si>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</si>
  <si>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</si>
  <si>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</si>
  <si>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</si>
  <si>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</si>
  <si>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</si>
  <si>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</si>
  <si>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</si>
  <si>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</si>
  <si>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</si>
  <si>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</si>
  <si>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</si>
  <si>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</si>
  <si>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</si>
  <si>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</si>
  <si>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</si>
  <si>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</si>
  <si>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</si>
  <si>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</si>
  <si>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</si>
  <si>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</si>
  <si>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</si>
  <si>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</si>
  <si>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</si>
  <si>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</si>
  <si>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</si>
  <si>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</si>
  <si>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</si>
  <si>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</si>
  <si>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</si>
  <si>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</si>
  <si>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</si>
  <si>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</si>
  <si>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</si>
  <si>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</si>
  <si>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</si>
  <si>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</si>
  <si>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</si>
  <si>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</si>
  <si>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</si>
  <si>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</si>
  <si>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</si>
  <si>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</si>
  <si>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</si>
  <si>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</si>
  <si>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</si>
  <si>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</si>
  <si>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</si>
  <si>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</si>
  <si>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</si>
  <si>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</si>
  <si>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</si>
  <si>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</si>
  <si>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</si>
  <si>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</si>
  <si>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</si>
  <si>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</si>
  <si>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</si>
  <si>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</si>
  <si>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</si>
  <si>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</si>
  <si>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</si>
  <si>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</si>
  <si>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</si>
  <si>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</si>
  <si>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</si>
  <si>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</si>
  <si>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</si>
  <si>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</si>
  <si>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</si>
  <si>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</si>
  <si>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</si>
  <si>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</si>
  <si>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</si>
  <si>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</si>
  <si>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</si>
  <si>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</si>
  <si>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</si>
  <si>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</si>
  <si>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</si>
  <si>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</si>
  <si>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</si>
  <si>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</si>
  <si>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</si>
  <si>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</si>
  <si>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</si>
  <si>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</si>
  <si>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</si>
  <si>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</si>
  <si>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</si>
  <si>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</si>
  <si>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</si>
  <si>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</si>
  <si>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</si>
  <si>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</si>
  <si>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</si>
  <si>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</si>
  <si>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</si>
  <si>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</si>
  <si>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</si>
  <si>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</si>
  <si>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</si>
  <si>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</si>
  <si>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</si>
  <si>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</si>
  <si>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</si>
  <si>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</si>
  <si>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</si>
  <si>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</si>
  <si>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</si>
  <si>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</si>
  <si>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</si>
  <si>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</si>
  <si>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</si>
  <si>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</si>
  <si>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</si>
  <si>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</si>
  <si>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</si>
  <si>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</si>
  <si>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</si>
  <si>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</si>
  <si>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</si>
  <si>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</si>
  <si>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</si>
  <si>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</si>
  <si>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</si>
  <si>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</si>
  <si>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</si>
  <si>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</si>
  <si>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</si>
  <si>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</si>
  <si>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</si>
  <si>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</si>
  <si>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</si>
  <si>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</si>
  <si>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</si>
  <si>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</si>
  <si>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</si>
  <si>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</si>
  <si>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</si>
  <si>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</si>
  <si>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</si>
  <si>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</si>
  <si>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</si>
  <si>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</si>
  <si>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</si>
  <si>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</si>
  <si>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</si>
  <si>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</si>
  <si>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</si>
  <si>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</si>
  <si>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</si>
  <si>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</si>
  <si>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</si>
  <si>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</si>
  <si>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</si>
  <si>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</si>
  <si>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</si>
  <si>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</si>
  <si>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</si>
  <si>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</si>
  <si>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</si>
  <si>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</si>
  <si>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</si>
  <si>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</si>
  <si>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</si>
  <si>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</si>
  <si>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</si>
  <si>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</si>
  <si>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</si>
  <si>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</si>
  <si>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</si>
  <si>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</si>
  <si>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</si>
  <si>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</si>
  <si>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</si>
  <si>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</si>
  <si>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</si>
  <si>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</si>
  <si>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</si>
  <si>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</si>
  <si>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</si>
  <si>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</si>
  <si>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</si>
  <si>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</si>
  <si>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</si>
  <si>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</si>
  <si>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</si>
  <si>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</si>
  <si>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</si>
  <si>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</si>
  <si>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</si>
  <si>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</si>
  <si>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</si>
  <si>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</si>
  <si>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</si>
  <si>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</si>
  <si>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</si>
  <si>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</si>
  <si>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</si>
  <si>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</si>
  <si>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</si>
  <si>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</si>
  <si>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</si>
  <si>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</si>
  <si>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</si>
  <si>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</si>
  <si>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</si>
  <si>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</si>
  <si>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</si>
  <si>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</si>
  <si>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</si>
  <si>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</si>
  <si>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</si>
  <si>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</si>
  <si>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</si>
  <si>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</si>
  <si>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</si>
  <si>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</si>
  <si>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</si>
  <si>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</si>
  <si>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</si>
  <si>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</si>
  <si>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</si>
  <si>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</si>
  <si>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</si>
  <si>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</si>
  <si>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</si>
  <si>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</si>
  <si>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</si>
  <si>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</si>
  <si>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</si>
  <si>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</si>
  <si>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</si>
  <si>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</si>
  <si>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</si>
  <si>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</si>
  <si>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</si>
  <si>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</si>
  <si>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</si>
  <si>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</si>
  <si>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</si>
  <si>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</si>
  <si>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</si>
  <si>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</si>
  <si>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</si>
  <si>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</si>
  <si>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</si>
  <si>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</si>
  <si>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</si>
  <si>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</si>
  <si>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</si>
  <si>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</si>
  <si>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</si>
  <si>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</si>
  <si>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</si>
  <si>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</si>
  <si>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</si>
  <si>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</si>
  <si>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</si>
  <si>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</si>
  <si>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</si>
  <si>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</si>
  <si>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</si>
  <si>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</si>
  <si>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</si>
  <si>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</si>
  <si>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</si>
  <si>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</si>
  <si>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</si>
  <si>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</si>
  <si>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</si>
  <si>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</si>
  <si>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</si>
  <si>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</si>
  <si>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</si>
  <si>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</si>
  <si>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</si>
  <si>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</si>
  <si>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</si>
  <si>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</si>
  <si>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</si>
  <si>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</si>
  <si>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</si>
  <si>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</si>
  <si>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</si>
  <si>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</si>
  <si>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</si>
  <si>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</si>
  <si>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</si>
  <si>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</si>
  <si>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</si>
  <si>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</si>
  <si>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</si>
  <si>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</si>
  <si>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</si>
  <si>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</si>
  <si>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</si>
  <si>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</si>
  <si>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</si>
  <si>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</si>
  <si>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</si>
  <si>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</si>
  <si>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</si>
  <si>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</si>
  <si>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</si>
  <si>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</si>
  <si>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</si>
  <si>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</si>
  <si>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</si>
  <si>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</si>
  <si>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</si>
  <si>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</si>
  <si>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</si>
  <si>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</si>
  <si>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</si>
  <si>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</si>
  <si>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</si>
  <si>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</si>
  <si>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</si>
  <si>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</si>
  <si>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</si>
  <si>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</si>
  <si>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</si>
  <si>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</si>
  <si>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</si>
  <si>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</si>
  <si>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</si>
  <si>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</si>
  <si>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</si>
  <si>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</si>
  <si>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</si>
  <si>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</si>
  <si>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</si>
  <si>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</si>
  <si>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</si>
  <si>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</si>
  <si>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</si>
  <si>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</si>
  <si>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</si>
  <si>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</si>
  <si>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</si>
  <si>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</si>
  <si>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</si>
  <si>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</si>
  <si>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</si>
  <si>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</si>
  <si>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</si>
  <si>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</si>
  <si>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</si>
  <si>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</si>
  <si>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</si>
  <si>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</si>
  <si>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</si>
  <si>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</si>
  <si>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</si>
  <si>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</si>
  <si>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</si>
  <si>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</si>
  <si>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</si>
  <si>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</si>
  <si>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</si>
  <si>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</si>
  <si>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</si>
  <si>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</si>
  <si>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</si>
  <si>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</si>
  <si>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</si>
  <si>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</si>
  <si>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</si>
  <si>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</si>
  <si>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</si>
  <si>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</si>
  <si>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</si>
  <si>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</si>
  <si>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</si>
  <si>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</si>
  <si>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</si>
  <si>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</si>
  <si>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</si>
  <si>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</si>
  <si>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</si>
  <si>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</si>
  <si>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</si>
  <si>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</si>
  <si>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</si>
  <si>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</si>
  <si>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</si>
  <si>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</si>
  <si>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</si>
  <si>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</si>
  <si>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</si>
  <si>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</si>
  <si>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</si>
  <si>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</si>
  <si>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</si>
  <si>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</si>
  <si>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</si>
  <si>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</si>
  <si>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</si>
  <si>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</si>
  <si>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</si>
  <si>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</si>
  <si>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</si>
  <si>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</si>
  <si>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</si>
  <si>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</si>
  <si>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</si>
  <si>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</si>
  <si>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</si>
  <si>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</si>
  <si>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</si>
  <si>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</si>
  <si>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</si>
  <si>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</si>
  <si>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</si>
  <si>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</si>
  <si>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</si>
  <si>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</si>
  <si>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</si>
  <si>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</si>
  <si>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</si>
  <si>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</si>
  <si>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</si>
  <si>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</si>
  <si>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</si>
  <si>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</si>
  <si>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</si>
  <si>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</si>
  <si>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</si>
  <si>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</si>
  <si>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</si>
  <si>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</si>
  <si>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</si>
  <si>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</si>
  <si>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</si>
  <si>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</si>
  <si>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</si>
  <si>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</si>
  <si>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</si>
  <si>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</si>
  <si>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</si>
  <si>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</si>
  <si>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</si>
  <si>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</si>
  <si>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</si>
  <si>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</si>
  <si>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</si>
  <si>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</si>
  <si>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</si>
  <si>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</si>
  <si>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</si>
  <si>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</si>
  <si>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</si>
  <si>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</si>
  <si>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</si>
  <si>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</si>
  <si>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</si>
  <si>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</si>
  <si>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</si>
  <si>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</si>
  <si>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</si>
  <si>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</si>
  <si>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</si>
  <si>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</si>
  <si>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</si>
  <si>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</si>
  <si>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</si>
  <si>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</si>
  <si>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</si>
  <si>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</si>
  <si>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</si>
  <si>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</si>
  <si>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</si>
  <si>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</si>
  <si>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</si>
  <si>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</si>
  <si>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</si>
  <si>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</si>
  <si>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</si>
  <si>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</si>
  <si>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</si>
  <si>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</si>
  <si>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</si>
  <si>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</si>
  <si>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</si>
  <si>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</si>
  <si>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</si>
  <si>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</si>
  <si>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</si>
  <si>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</si>
  <si>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</si>
  <si>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</si>
  <si>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</si>
  <si>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</si>
  <si>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</si>
  <si>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</si>
  <si>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</si>
  <si>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</si>
  <si>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</si>
  <si>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</si>
  <si>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</si>
  <si>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</si>
  <si>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</si>
  <si>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</si>
  <si>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</si>
  <si>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</si>
  <si>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</si>
  <si>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</si>
  <si>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</si>
  <si>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</si>
  <si>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</si>
  <si>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</si>
  <si>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</si>
  <si>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</si>
  <si>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</si>
  <si>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</si>
  <si>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</si>
  <si>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</si>
  <si>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</si>
  <si>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</si>
  <si>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</si>
  <si>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</si>
  <si>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</si>
  <si>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</si>
  <si>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</si>
  <si>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</si>
  <si>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</si>
  <si>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</si>
  <si>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</si>
  <si>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</si>
  <si>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</si>
  <si>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</si>
  <si>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</si>
  <si>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</si>
  <si>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</si>
  <si>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</si>
  <si>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</si>
  <si>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</si>
  <si>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</si>
  <si>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</si>
  <si>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</si>
  <si>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</si>
  <si>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</si>
  <si>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</si>
  <si>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</si>
  <si>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</si>
  <si>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</si>
  <si>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</si>
  <si>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</si>
  <si>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</si>
  <si>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</si>
  <si>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</si>
  <si>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</si>
  <si>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</si>
  <si>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</si>
  <si>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</si>
  <si>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</si>
  <si>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</si>
  <si>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</si>
  <si>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</si>
  <si>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</si>
  <si>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</si>
  <si>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</si>
  <si>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</si>
  <si>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</si>
  <si>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</si>
  <si>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</si>
  <si>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</si>
  <si>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</si>
  <si>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</si>
  <si>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</si>
  <si>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</si>
  <si>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</si>
  <si>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</si>
  <si>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</si>
  <si>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</si>
  <si>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</si>
  <si>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</si>
  <si>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</si>
  <si>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</si>
  <si>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</si>
  <si>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</si>
  <si>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</si>
  <si>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</si>
  <si>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</si>
  <si>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</si>
  <si>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</si>
  <si>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</si>
  <si>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</si>
  <si>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</si>
  <si>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</si>
  <si>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</si>
  <si>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</si>
  <si>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</si>
  <si>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</si>
  <si>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</si>
  <si>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</si>
  <si>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</si>
  <si>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</si>
  <si>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</si>
  <si>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</si>
  <si>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</si>
  <si>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</si>
  <si>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</si>
  <si>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</si>
  <si>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</si>
  <si>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</si>
  <si>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</si>
  <si>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</si>
  <si>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</si>
  <si>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</si>
  <si>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</si>
  <si>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</si>
  <si>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</si>
  <si>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</si>
  <si>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</si>
  <si>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</si>
  <si>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</si>
  <si>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</si>
  <si>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</si>
  <si>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</si>
  <si>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</si>
  <si>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</si>
  <si>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</si>
  <si>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</si>
  <si>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</si>
  <si>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</si>
  <si>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</si>
  <si>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</si>
  <si>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</si>
  <si>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</si>
  <si>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</si>
  <si>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</si>
  <si>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</si>
  <si>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</si>
  <si>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</si>
  <si>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</si>
  <si>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</si>
  <si>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</si>
  <si>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</si>
  <si>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</si>
  <si>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</si>
  <si>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</si>
  <si>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</si>
  <si>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</si>
  <si>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</si>
  <si>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</si>
  <si>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</si>
  <si>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</si>
  <si>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</si>
  <si>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</si>
  <si>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</si>
  <si>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</si>
  <si>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</si>
  <si>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</si>
  <si>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</si>
  <si>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</si>
  <si>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</si>
  <si>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</si>
  <si>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</si>
  <si>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</si>
  <si>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</si>
  <si>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</si>
  <si>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</si>
  <si>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</si>
  <si>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</si>
  <si>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</si>
  <si>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</si>
  <si>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</si>
  <si>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</si>
  <si>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</si>
  <si>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</si>
  <si>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</si>
  <si>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</si>
  <si>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</si>
  <si>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</si>
  <si>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</si>
  <si>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</si>
  <si>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</si>
  <si>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</si>
  <si>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</si>
  <si>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</si>
  <si>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</si>
  <si>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</si>
  <si>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</si>
  <si>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</si>
  <si>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</si>
  <si>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</si>
  <si>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</si>
  <si>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</si>
  <si>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</si>
  <si>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</si>
  <si>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</si>
  <si>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</si>
  <si>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</si>
  <si>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</si>
  <si>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</si>
  <si>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</si>
  <si>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</si>
  <si>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</si>
  <si>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</si>
  <si>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</si>
  <si>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</si>
  <si>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</si>
  <si>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</si>
  <si>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</si>
  <si>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</si>
  <si>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</si>
  <si>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</si>
  <si>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</si>
  <si>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</si>
  <si>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</si>
  <si>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</si>
  <si>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</si>
  <si>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</si>
  <si>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</si>
  <si>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</si>
  <si>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</si>
  <si>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</si>
  <si>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</si>
  <si>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</si>
  <si>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</si>
  <si>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</si>
  <si>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</si>
  <si>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</si>
  <si>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</si>
  <si>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</si>
  <si>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</si>
  <si>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</si>
  <si>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</si>
  <si>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</si>
  <si>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</si>
  <si>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</si>
  <si>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</si>
  <si>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</si>
  <si>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</si>
  <si>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</si>
  <si>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</si>
  <si>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</si>
  <si>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</si>
  <si>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</si>
  <si>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</si>
  <si>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</si>
  <si>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</si>
  <si>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</si>
  <si>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</si>
  <si>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</si>
  <si>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</si>
  <si>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</si>
  <si>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</si>
  <si>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</si>
  <si>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</si>
  <si>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</si>
  <si>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</si>
  <si>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</si>
  <si>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</si>
  <si>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</si>
  <si>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</si>
  <si>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</si>
  <si>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</si>
  <si>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</si>
  <si>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</si>
  <si>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</si>
  <si>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</si>
  <si>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</si>
  <si>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</si>
  <si>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</si>
  <si>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</si>
  <si>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</si>
  <si>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</si>
  <si>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</si>
  <si>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</si>
  <si>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</si>
  <si>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</si>
  <si>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</si>
  <si>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</si>
  <si>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</si>
  <si>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</si>
  <si>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</si>
  <si>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</si>
  <si>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</si>
  <si>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</si>
  <si>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</si>
  <si>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</si>
  <si>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</si>
  <si>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</si>
  <si>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</si>
  <si>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</si>
  <si>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</si>
  <si>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</si>
  <si>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</si>
  <si>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</si>
  <si>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</si>
  <si>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</si>
  <si>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</si>
  <si>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</si>
  <si>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</si>
  <si>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</si>
  <si>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</si>
  <si>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</si>
  <si>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</si>
  <si>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</si>
  <si>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</si>
  <si>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</si>
  <si>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</si>
  <si>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</si>
  <si>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</si>
  <si>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</si>
  <si>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</si>
  <si>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</si>
  <si>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</si>
  <si>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</si>
  <si>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</si>
  <si>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</si>
  <si>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</si>
  <si>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</si>
  <si>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</si>
  <si>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</si>
  <si>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</si>
  <si>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</si>
  <si>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</si>
  <si>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</si>
  <si>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</si>
  <si>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</si>
  <si>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</si>
  <si>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</si>
  <si>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</si>
  <si>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</si>
  <si>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</si>
  <si>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</si>
  <si>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</si>
  <si>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</si>
  <si>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</si>
  <si>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</si>
  <si>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</si>
  <si>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</si>
  <si>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</si>
  <si>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</si>
  <si>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</si>
  <si>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</si>
  <si>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</si>
  <si>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</si>
  <si>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</si>
  <si>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</si>
  <si>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</si>
  <si>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</si>
  <si>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</si>
  <si>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</si>
  <si>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</si>
  <si>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</si>
  <si>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</si>
  <si>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</si>
  <si>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</si>
  <si>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</si>
  <si>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</si>
  <si>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</si>
  <si>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</si>
  <si>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</si>
  <si>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</si>
  <si>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</si>
  <si>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</si>
  <si>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</si>
  <si>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</si>
  <si>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</si>
  <si>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</si>
  <si>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</si>
  <si>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</si>
  <si>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</si>
  <si>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</si>
  <si>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</si>
  <si>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</si>
  <si>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</si>
  <si>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</si>
  <si>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</si>
  <si>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</si>
  <si>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</si>
  <si>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</si>
  <si>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</si>
  <si>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</si>
  <si>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</si>
  <si>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</si>
  <si>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</si>
  <si>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</si>
  <si>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</si>
  <si>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</si>
  <si>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</si>
  <si>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</si>
  <si>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</si>
  <si>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</si>
  <si>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</si>
  <si>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</si>
  <si>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</si>
  <si>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</si>
  <si>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</si>
  <si>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</si>
  <si>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</si>
  <si>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</si>
  <si>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</si>
  <si>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</si>
  <si>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</si>
  <si>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</si>
  <si>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</si>
  <si>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</si>
  <si>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</si>
  <si>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</si>
  <si>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</si>
  <si>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</si>
  <si>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</si>
  <si>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</si>
  <si>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</si>
  <si>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</si>
  <si>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</si>
  <si>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</si>
  <si>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</si>
  <si>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</si>
  <si>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</si>
  <si>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</si>
  <si>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</si>
  <si>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</si>
  <si>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</si>
  <si>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</si>
  <si>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</si>
  <si>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</si>
  <si>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</si>
  <si>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</si>
  <si>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</si>
  <si>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</si>
  <si>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</si>
  <si>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</si>
  <si>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</si>
  <si>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</si>
  <si>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</si>
  <si>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</si>
  <si>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</si>
  <si>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</si>
  <si>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</si>
  <si>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</si>
  <si>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</si>
  <si>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</si>
  <si>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</si>
  <si>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</si>
  <si>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</si>
  <si>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</si>
  <si>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</si>
  <si>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</si>
  <si>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</si>
  <si>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</si>
  <si>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</si>
  <si>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</si>
  <si>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</si>
  <si>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</si>
  <si>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</si>
  <si>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</si>
  <si>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</si>
  <si>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</si>
  <si>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</si>
  <si>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</si>
  <si>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</si>
  <si>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</si>
  <si>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</si>
  <si>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</si>
  <si>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</si>
  <si>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</si>
  <si>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</si>
  <si>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</si>
  <si>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</si>
  <si>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</si>
  <si>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</si>
  <si>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</si>
  <si>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</si>
  <si>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</si>
  <si>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</si>
  <si>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</si>
  <si>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</si>
  <si>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</si>
  <si>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</si>
  <si>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</si>
  <si>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</si>
  <si>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</si>
  <si>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</si>
  <si>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</si>
  <si>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</si>
  <si>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</si>
  <si>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</si>
  <si>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</si>
  <si>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</si>
  <si>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</si>
  <si>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</si>
  <si>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</si>
  <si>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</si>
  <si>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</si>
  <si>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</si>
  <si>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</si>
  <si>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</si>
  <si>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</si>
  <si>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</si>
  <si>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</si>
  <si>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</si>
  <si>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</si>
  <si>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</si>
  <si>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</si>
  <si>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</si>
  <si>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</si>
  <si>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</si>
  <si>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</si>
  <si>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</si>
  <si>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</si>
  <si>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</si>
  <si>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</si>
  <si>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</si>
  <si>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</si>
  <si>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</si>
  <si>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</si>
  <si>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</si>
  <si>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</si>
  <si>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</si>
  <si>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</si>
  <si>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</si>
  <si>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</si>
  <si>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</si>
  <si>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</si>
  <si>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</si>
  <si>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</si>
  <si>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</si>
  <si>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</si>
  <si>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</si>
  <si>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</si>
  <si>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</si>
  <si>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</si>
  <si>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</si>
  <si>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</si>
  <si>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</si>
  <si>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</si>
  <si>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</si>
  <si>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</si>
  <si>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</si>
  <si>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</si>
  <si>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</si>
  <si>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</si>
  <si>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</si>
  <si>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</si>
  <si>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</si>
  <si>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</si>
  <si>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</si>
  <si>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</si>
  <si>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</si>
  <si>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</si>
  <si>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</si>
  <si>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</si>
  <si>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</si>
  <si>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</si>
  <si>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</si>
  <si>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</si>
  <si>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</si>
  <si>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</si>
  <si>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</si>
  <si>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</si>
  <si>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</si>
  <si>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</si>
  <si>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</si>
  <si>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</si>
  <si>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</si>
  <si>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</si>
  <si>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</si>
  <si>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</si>
  <si>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</si>
  <si>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</si>
  <si>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</si>
  <si>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</si>
  <si>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</si>
  <si>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</si>
  <si>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</si>
  <si>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</si>
  <si>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</si>
  <si>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</si>
  <si>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</si>
  <si>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</si>
  <si>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</si>
  <si>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</si>
  <si>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</si>
  <si>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</si>
  <si>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</si>
  <si>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</si>
  <si>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</si>
  <si>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</si>
  <si>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</si>
  <si>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</si>
  <si>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</si>
  <si>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</si>
  <si>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</si>
  <si>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</si>
  <si>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</si>
  <si>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</si>
  <si>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</si>
  <si>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</si>
  <si>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</si>
  <si>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</si>
  <si>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</si>
  <si>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</si>
  <si>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</si>
  <si>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</si>
  <si>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</si>
  <si>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</si>
  <si>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</si>
  <si>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</si>
  <si>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</si>
  <si>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</si>
  <si>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</si>
  <si>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</si>
  <si>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</si>
  <si>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</si>
  <si>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</si>
  <si>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</si>
  <si>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</si>
  <si>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</si>
  <si>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</si>
  <si>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</si>
  <si>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</si>
  <si>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</si>
  <si>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</si>
  <si>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</si>
  <si>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</si>
  <si>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</si>
  <si>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</si>
  <si>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</si>
  <si>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</si>
  <si>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</si>
  <si>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</si>
  <si>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</si>
  <si>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</si>
  <si>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</si>
  <si>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</si>
  <si>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</si>
  <si>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</si>
  <si>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</si>
  <si>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</si>
  <si>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</si>
  <si>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</si>
  <si>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</si>
  <si>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</si>
  <si>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</si>
  <si>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</si>
  <si>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</si>
  <si>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</si>
  <si>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</si>
  <si>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</si>
  <si>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</si>
  <si>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</si>
  <si>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</si>
  <si>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</si>
  <si>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</si>
  <si>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</si>
  <si>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</si>
  <si>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</si>
  <si>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</si>
  <si>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</si>
  <si>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</si>
  <si>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</si>
  <si>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</si>
  <si>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</si>
  <si>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</si>
  <si>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</si>
  <si>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</si>
  <si>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</si>
  <si>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</si>
  <si>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</si>
  <si>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</si>
  <si>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</si>
  <si>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</si>
  <si>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</si>
  <si>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</si>
  <si>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</si>
  <si>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</si>
  <si>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</si>
  <si>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</si>
  <si>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</si>
  <si>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</si>
  <si>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</si>
  <si>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</si>
  <si>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</si>
  <si>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</si>
  <si>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</si>
  <si>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</si>
  <si>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</si>
  <si>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</si>
  <si>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</si>
  <si>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</si>
  <si>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</si>
  <si>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</si>
  <si>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</si>
  <si>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</si>
  <si>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</si>
  <si>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</si>
  <si>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</si>
  <si>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</si>
  <si>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</si>
  <si>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</si>
  <si>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</si>
  <si>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</si>
  <si>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</si>
  <si>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</si>
  <si>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</si>
  <si>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</si>
  <si>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</si>
  <si>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</si>
  <si>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</si>
  <si>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</si>
  <si>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</si>
  <si>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</si>
  <si>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</si>
  <si>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</si>
  <si>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</si>
  <si>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</si>
  <si>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</si>
  <si>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</si>
  <si>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</si>
  <si>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</si>
  <si>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</si>
  <si>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</si>
  <si>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</si>
  <si>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</si>
  <si>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</si>
  <si>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</si>
  <si>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</si>
  <si>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</si>
  <si>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</si>
  <si>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</si>
  <si>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</si>
  <si>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</si>
  <si>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</si>
  <si>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</si>
  <si>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</si>
  <si>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</si>
  <si>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</si>
  <si>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</si>
  <si>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</si>
  <si>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</si>
  <si>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</si>
  <si>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</si>
  <si>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</si>
  <si>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</si>
  <si>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</si>
  <si>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</si>
  <si>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</si>
  <si>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</si>
  <si>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</si>
  <si>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</si>
  <si>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</si>
  <si>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</si>
  <si>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</si>
  <si>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</si>
  <si>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</si>
  <si>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</si>
  <si>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</si>
  <si>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</si>
  <si>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</si>
  <si>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</si>
  <si>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</si>
  <si>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</si>
  <si>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</si>
  <si>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</si>
  <si>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</si>
  <si>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</si>
  <si>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</si>
  <si>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</si>
  <si>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</si>
  <si>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</si>
  <si>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</si>
  <si>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</si>
  <si>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</si>
  <si>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</si>
  <si>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</si>
  <si>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</si>
  <si>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</si>
  <si>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</si>
  <si>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</si>
  <si>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</si>
  <si>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</si>
  <si>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</si>
  <si>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</si>
  <si>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</si>
  <si>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</si>
  <si>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</si>
  <si>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</si>
  <si>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</si>
  <si>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</si>
  <si>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</si>
  <si>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</si>
  <si>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</si>
  <si>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</si>
  <si>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</si>
  <si>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</si>
  <si>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</si>
  <si>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</si>
  <si>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</si>
  <si>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</si>
  <si>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</si>
  <si>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</si>
  <si>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</si>
  <si>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</si>
  <si>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</si>
  <si>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</si>
  <si>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</si>
  <si>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</si>
  <si>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</si>
  <si>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</si>
  <si>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</si>
  <si>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</si>
  <si>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</si>
  <si>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</si>
  <si>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</si>
  <si>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</si>
  <si>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</si>
  <si>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</si>
  <si>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</si>
  <si>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</si>
  <si>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</si>
  <si>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</si>
  <si>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</si>
  <si>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</si>
  <si>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</si>
  <si>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</si>
  <si>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</si>
  <si>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</si>
  <si>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</si>
  <si>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</si>
  <si>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</si>
  <si>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</si>
  <si>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</si>
  <si>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</si>
  <si>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</si>
  <si>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</si>
  <si>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</si>
  <si>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</si>
  <si>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</si>
  <si>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</si>
  <si>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</si>
  <si>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</si>
  <si>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</si>
  <si>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</si>
  <si>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</si>
  <si>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</si>
  <si>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</si>
  <si>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</si>
  <si>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</si>
  <si>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</si>
  <si>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</si>
  <si>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</si>
  <si>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</si>
  <si>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</si>
  <si>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</si>
  <si>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</si>
  <si>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</si>
  <si>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</si>
  <si>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</si>
  <si>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</si>
  <si>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</si>
  <si>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</si>
  <si>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</si>
  <si>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</si>
  <si>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</si>
  <si>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</si>
  <si>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</si>
  <si>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</si>
  <si>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</si>
  <si>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</si>
  <si>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</si>
  <si>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</si>
  <si>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</si>
  <si>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</si>
  <si>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</si>
  <si>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</si>
  <si>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</si>
  <si>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</si>
  <si>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</si>
  <si>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</si>
  <si>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</si>
  <si>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</si>
  <si>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</si>
  <si>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</si>
  <si>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</si>
  <si>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</si>
  <si>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</si>
  <si>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</si>
  <si>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</si>
  <si>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</si>
  <si>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</si>
  <si>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</si>
  <si>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</si>
  <si>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</si>
  <si>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</si>
  <si>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</si>
  <si>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</si>
  <si>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</si>
  <si>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</si>
  <si>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</si>
  <si>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</si>
  <si>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</si>
  <si>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</si>
  <si>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</si>
  <si>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</si>
  <si>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</si>
  <si>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</si>
  <si>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</si>
  <si>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</si>
  <si>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</si>
  <si>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</si>
  <si>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</si>
  <si>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</si>
  <si>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</si>
  <si>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</si>
  <si>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</si>
  <si>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</si>
  <si>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</si>
  <si>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</si>
  <si>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</si>
  <si>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</si>
  <si>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</si>
  <si>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</si>
  <si>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</si>
  <si>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</si>
  <si>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</si>
  <si>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</si>
  <si>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</si>
  <si>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</si>
  <si>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</si>
  <si>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</si>
  <si>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</si>
  <si>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</si>
  <si>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</si>
  <si>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</si>
  <si>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</si>
  <si>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</si>
  <si>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</si>
  <si>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</si>
  <si>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</si>
  <si>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</si>
  <si>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</si>
  <si>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</si>
  <si>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</si>
  <si>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</si>
  <si>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</si>
  <si>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</si>
  <si>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</si>
  <si>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</si>
  <si>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</si>
  <si>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</si>
  <si>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</si>
  <si>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</si>
  <si>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</si>
  <si>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</si>
  <si>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</si>
  <si>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</si>
  <si>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</si>
  <si>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</si>
  <si>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</si>
  <si>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</si>
  <si>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</si>
  <si>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</si>
  <si>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</si>
  <si>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</si>
  <si>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</si>
  <si>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</si>
  <si>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</si>
  <si>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</si>
  <si>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</si>
  <si>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</si>
  <si>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</si>
  <si>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</si>
  <si>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</si>
  <si>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</si>
  <si>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</si>
  <si>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</si>
  <si>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</si>
  <si>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</si>
  <si>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</si>
  <si>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</si>
  <si>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</si>
  <si>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</si>
  <si>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</si>
  <si>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</si>
  <si>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</si>
  <si>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</si>
  <si>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</si>
  <si>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</si>
  <si>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</si>
  <si>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</si>
  <si>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</si>
  <si>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</si>
  <si>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</si>
  <si>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</si>
  <si>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</si>
  <si>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</si>
  <si>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</si>
  <si>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</si>
  <si>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</si>
  <si>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</si>
  <si>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</si>
  <si>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</si>
  <si>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</si>
  <si>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</si>
  <si>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</si>
  <si>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</si>
  <si>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</si>
  <si>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</si>
  <si>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</si>
  <si>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</si>
  <si>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</si>
  <si>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</si>
  <si>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</si>
  <si>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</si>
  <si>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</si>
  <si>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</si>
  <si>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</si>
  <si>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</si>
  <si>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</si>
  <si>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</si>
  <si>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</si>
  <si>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</si>
  <si>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</si>
  <si>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</si>
  <si>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</si>
  <si>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</si>
  <si>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</si>
  <si>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</si>
  <si>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</si>
  <si>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</si>
  <si>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</si>
  <si>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</si>
  <si>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</si>
  <si>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</si>
  <si>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</si>
  <si>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</si>
  <si>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</si>
  <si>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</si>
  <si>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</si>
  <si>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</si>
  <si>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</si>
  <si>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</si>
  <si>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</si>
  <si>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</si>
  <si>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</si>
  <si>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</si>
  <si>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</si>
  <si>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</si>
  <si>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</si>
  <si>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</si>
  <si>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</si>
  <si>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</si>
  <si>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</si>
  <si>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</si>
  <si>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</si>
  <si>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</si>
  <si>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</si>
  <si>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</si>
  <si>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</si>
  <si>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</si>
  <si>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</si>
  <si>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</si>
  <si>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</si>
  <si>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</si>
  <si>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</si>
  <si>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</si>
  <si>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</si>
  <si>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</si>
  <si>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</si>
  <si>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</si>
  <si>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</si>
  <si>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</si>
  <si>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</si>
  <si>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</si>
  <si>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</si>
  <si>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</si>
  <si>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</si>
  <si>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</si>
  <si>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</si>
  <si>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</si>
  <si>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</si>
  <si>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</si>
  <si>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</si>
  <si>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</si>
  <si>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</si>
  <si>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</si>
  <si>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</si>
  <si>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</si>
  <si>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</si>
  <si>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</si>
  <si>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</si>
  <si>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</si>
  <si>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</si>
  <si>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</si>
  <si>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</si>
  <si>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</si>
  <si>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</si>
  <si>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</si>
  <si>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</si>
  <si>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</si>
  <si>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</si>
  <si>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</si>
  <si>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</si>
  <si>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</si>
  <si>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</si>
  <si>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</si>
  <si>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</si>
  <si>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</si>
  <si>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</si>
  <si>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</si>
  <si>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</si>
  <si>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</si>
  <si>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</si>
  <si>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</si>
  <si>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</si>
  <si>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</si>
  <si>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</si>
  <si>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</si>
  <si>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</si>
  <si>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</si>
  <si>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</si>
  <si>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</si>
  <si>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</si>
  <si>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</si>
  <si>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</si>
  <si>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</si>
  <si>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</si>
  <si>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</si>
  <si>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</si>
  <si>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</si>
  <si>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</si>
  <si>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</si>
  <si>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</si>
  <si>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</si>
  <si>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</si>
  <si>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</si>
  <si>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</si>
  <si>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</si>
  <si>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</si>
  <si>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</si>
  <si>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</si>
  <si>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</si>
  <si>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</si>
  <si>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</si>
  <si>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</si>
  <si>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</si>
  <si>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</si>
  <si>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</si>
  <si>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</si>
  <si>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</si>
  <si>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</si>
  <si>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</si>
  <si>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</si>
  <si>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</si>
  <si>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</si>
  <si>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</si>
  <si>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</si>
  <si>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</si>
  <si>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</si>
  <si>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</si>
  <si>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</si>
  <si>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</si>
  <si>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</si>
  <si>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</si>
  <si>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</si>
  <si>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</si>
  <si>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</si>
  <si>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</si>
  <si>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</si>
  <si>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</si>
  <si>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</si>
  <si>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</si>
  <si>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</si>
  <si>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</si>
  <si>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</si>
  <si>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</si>
  <si>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</si>
  <si>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</si>
  <si>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</si>
  <si>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</si>
  <si>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</si>
  <si>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</si>
  <si>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</si>
  <si>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</si>
  <si>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</si>
  <si>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</si>
  <si>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</si>
  <si>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</si>
  <si>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</si>
  <si>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</si>
  <si>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</si>
  <si>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</si>
  <si>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</si>
  <si>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</si>
  <si>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</si>
  <si>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</si>
  <si>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</si>
  <si>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</si>
  <si>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</si>
  <si>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</si>
  <si>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</si>
  <si>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</si>
  <si>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</si>
  <si>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</si>
  <si>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</si>
  <si>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</si>
  <si>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</si>
  <si>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</si>
  <si>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</si>
  <si>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</si>
  <si>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</si>
  <si>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</si>
  <si>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</si>
  <si>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</si>
  <si>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</si>
  <si>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</si>
  <si>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</si>
  <si>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</si>
  <si>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</si>
  <si>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</si>
  <si>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</si>
  <si>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</si>
  <si>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</si>
  <si>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</si>
  <si>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</si>
  <si>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</si>
  <si>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</si>
  <si>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</si>
  <si>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</si>
  <si>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</si>
  <si>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</si>
  <si>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</si>
  <si>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</si>
  <si>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</si>
  <si>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</si>
  <si>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</si>
  <si>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</si>
  <si>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</si>
  <si>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</si>
  <si>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</si>
  <si>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</si>
  <si>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</si>
  <si>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</si>
  <si>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</si>
  <si>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</si>
  <si>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</si>
  <si>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</si>
  <si>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</si>
  <si>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</si>
  <si>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</si>
  <si>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</si>
  <si>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</si>
  <si>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</si>
  <si>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</si>
  <si>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</si>
  <si>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</si>
  <si>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</si>
  <si>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</si>
  <si>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</si>
  <si>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</si>
  <si>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</si>
  <si>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</si>
  <si>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</si>
  <si>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</si>
  <si>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</si>
  <si>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</si>
  <si>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</si>
  <si>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</si>
  <si>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</si>
  <si>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</si>
  <si>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</si>
  <si>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</si>
  <si>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</si>
  <si>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</si>
  <si>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</si>
  <si>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</si>
  <si>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</si>
  <si>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</si>
  <si>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</si>
  <si>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</si>
  <si>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</si>
  <si>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</si>
  <si>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</si>
  <si>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</si>
  <si>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</si>
  <si>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</si>
  <si>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</si>
  <si>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</si>
  <si>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</si>
  <si>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</si>
  <si>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</si>
  <si>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</si>
  <si>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</si>
  <si>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</si>
  <si>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</si>
  <si>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</si>
  <si>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</si>
  <si>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</si>
  <si>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</si>
  <si>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</si>
  <si>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</si>
  <si>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</si>
  <si>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</si>
  <si>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</si>
  <si>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</si>
  <si>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</si>
  <si>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</si>
  <si>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</si>
  <si>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</si>
  <si>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</si>
  <si>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</si>
  <si>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</si>
  <si>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</si>
  <si>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</si>
  <si>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</si>
  <si>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</si>
  <si>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</si>
  <si>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</si>
  <si>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</si>
  <si>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</si>
  <si>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</si>
  <si>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</si>
  <si>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</si>
  <si>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</si>
  <si>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</si>
  <si>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</si>
  <si>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</si>
  <si>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</si>
  <si>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</si>
  <si>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</si>
  <si>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</si>
  <si>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</si>
  <si>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</si>
  <si>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</si>
  <si>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</si>
  <si>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</si>
  <si>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</si>
  <si>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</si>
  <si>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</si>
  <si>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</si>
  <si>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</si>
  <si>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</si>
  <si>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</si>
  <si>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</si>
  <si>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</si>
  <si>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</si>
  <si>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</si>
  <si>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</si>
  <si>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</si>
  <si>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</si>
  <si>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</si>
  <si>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</si>
  <si>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</si>
  <si>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</si>
  <si>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</si>
  <si>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</si>
  <si>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</si>
  <si>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</si>
  <si>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</si>
  <si>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</si>
  <si>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</si>
  <si>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</si>
  <si>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</si>
  <si>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</si>
  <si>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</si>
  <si>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</si>
  <si>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</si>
  <si>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</si>
  <si>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</si>
  <si>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</si>
  <si>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</si>
  <si>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</si>
  <si>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</si>
  <si>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</si>
  <si>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</si>
  <si>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</si>
  <si>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</si>
  <si>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</si>
  <si>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</si>
  <si>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</si>
  <si>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</si>
  <si>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</si>
  <si>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</si>
  <si>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</si>
  <si>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</si>
  <si>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</si>
  <si>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</si>
  <si>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</si>
  <si>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</si>
  <si>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</si>
  <si>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</si>
  <si>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</si>
  <si>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</si>
  <si>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</si>
  <si>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</si>
  <si>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</si>
  <si>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</si>
  <si>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</si>
  <si>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</si>
  <si>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</si>
  <si>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</si>
  <si>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</si>
  <si>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</si>
  <si>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</si>
  <si>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</si>
  <si>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</si>
  <si>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</si>
  <si>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</si>
  <si>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</si>
  <si>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</si>
  <si>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</si>
  <si>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</si>
  <si>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</si>
  <si>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</si>
  <si>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</si>
  <si>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</si>
  <si>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</si>
  <si>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</si>
  <si>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</si>
  <si>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</si>
  <si>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</si>
  <si>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</si>
  <si>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</si>
  <si>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</si>
  <si>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</si>
  <si>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</si>
  <si>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</si>
  <si>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</si>
  <si>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</si>
  <si>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</si>
  <si>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</si>
  <si>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</si>
  <si>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</si>
  <si>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</si>
  <si>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</si>
  <si>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</si>
  <si>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</si>
  <si>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</si>
  <si>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</si>
  <si>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</si>
  <si>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</si>
  <si>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</si>
  <si>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</si>
  <si>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</si>
  <si>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</si>
  <si>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</si>
  <si>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</si>
  <si>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</si>
  <si>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</si>
  <si>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</si>
  <si>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</si>
  <si>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</si>
  <si>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</si>
  <si>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</si>
  <si>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</si>
  <si>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</si>
  <si>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</si>
  <si>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</si>
  <si>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</si>
  <si>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</si>
  <si>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</si>
  <si>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</si>
  <si>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</si>
  <si>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</si>
  <si>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</si>
  <si>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</si>
  <si>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</si>
  <si>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</si>
  <si>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</si>
  <si>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</si>
  <si>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</si>
  <si>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</si>
  <si>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</si>
  <si>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</si>
  <si>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</si>
  <si>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</si>
  <si>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</si>
  <si>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</si>
  <si>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</si>
  <si>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</si>
  <si>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</si>
  <si>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</si>
  <si>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</si>
  <si>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</si>
  <si>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</si>
  <si>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</si>
  <si>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</si>
  <si>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</si>
  <si>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</si>
  <si>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</si>
  <si>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</si>
  <si>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</si>
  <si>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</si>
  <si>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</si>
  <si>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</si>
  <si>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</si>
  <si>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</si>
  <si>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</si>
  <si>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</si>
  <si>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</si>
  <si>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</si>
  <si>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</si>
  <si>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</si>
  <si>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</si>
  <si>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</si>
  <si>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</si>
  <si>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</si>
  <si>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</si>
  <si>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</si>
  <si>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</si>
  <si>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</si>
  <si>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</si>
  <si>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</si>
  <si>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</si>
  <si>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</si>
  <si>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</si>
  <si>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</si>
  <si>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</si>
  <si>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</si>
  <si>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</si>
  <si>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</si>
  <si>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</si>
  <si>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</si>
  <si>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</si>
  <si>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</si>
  <si>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</si>
  <si>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</si>
  <si>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</si>
  <si>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</si>
  <si>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</si>
  <si>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</si>
  <si>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</si>
  <si>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</si>
  <si>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</si>
  <si>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</si>
  <si>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</si>
  <si>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</si>
  <si>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</si>
  <si>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</si>
  <si>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</si>
  <si>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</si>
  <si>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</si>
  <si>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</si>
  <si>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</si>
  <si>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</si>
  <si>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</si>
  <si>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</si>
  <si>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</si>
  <si>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</si>
  <si>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</si>
  <si>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</si>
  <si>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</si>
  <si>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</si>
  <si>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</si>
  <si>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</si>
  <si>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</si>
  <si>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</si>
  <si>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</si>
  <si>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</si>
  <si>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</si>
  <si>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</si>
  <si>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</si>
  <si>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</si>
  <si>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</si>
  <si>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</si>
  <si>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</si>
  <si>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</si>
  <si>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</si>
  <si>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</si>
  <si>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</si>
  <si>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</si>
  <si>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</si>
  <si>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</si>
  <si>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</si>
  <si>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</si>
  <si>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</si>
  <si>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</si>
  <si>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</si>
  <si>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</si>
  <si>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</si>
  <si>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</si>
  <si>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</si>
  <si>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</si>
  <si>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</si>
  <si>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</si>
  <si>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</si>
  <si>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</si>
  <si>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</si>
  <si>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</si>
  <si>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</si>
  <si>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</si>
  <si>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</si>
  <si>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</si>
  <si>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</si>
  <si>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</si>
  <si>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</si>
  <si>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</si>
  <si>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</si>
  <si>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</si>
  <si>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</si>
  <si>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</si>
  <si>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</si>
  <si>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</si>
  <si>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</si>
  <si>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</si>
  <si>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</si>
  <si>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</si>
  <si>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</si>
  <si>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</si>
  <si>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</si>
  <si>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</si>
  <si>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</si>
  <si>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</si>
  <si>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</si>
  <si>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</si>
  <si>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</si>
  <si>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</si>
  <si>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</si>
  <si>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</si>
  <si>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</si>
  <si>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</si>
  <si>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</si>
  <si>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</si>
  <si>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</si>
  <si>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</si>
  <si>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</si>
  <si>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</si>
  <si>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</si>
  <si>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</si>
  <si>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</si>
  <si>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</si>
  <si>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</si>
  <si>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</si>
  <si>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</si>
  <si>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</si>
  <si>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</si>
  <si>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</si>
  <si>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</si>
  <si>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</si>
  <si>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</si>
  <si>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</si>
  <si>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</si>
  <si>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</si>
  <si>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</si>
  <si>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</si>
  <si>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</si>
  <si>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</si>
  <si>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</si>
  <si>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</si>
  <si>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</si>
  <si>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</si>
  <si>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</si>
  <si>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</si>
  <si>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</si>
  <si>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</si>
  <si>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</si>
  <si>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</si>
  <si>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</si>
  <si>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</si>
  <si>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</si>
  <si>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</si>
  <si>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</si>
  <si>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</si>
  <si>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</si>
  <si>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</si>
  <si>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</si>
  <si>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</si>
  <si>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</si>
  <si>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</si>
  <si>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</si>
  <si>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</si>
  <si>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</si>
  <si>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</si>
  <si>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</si>
  <si>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</si>
  <si>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</si>
  <si>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</si>
  <si>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</si>
  <si>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</si>
  <si>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</si>
  <si>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</si>
  <si>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</si>
  <si>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</si>
  <si>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</si>
  <si>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</si>
  <si>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</si>
  <si>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</si>
  <si>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</si>
  <si>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</si>
  <si>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</si>
  <si>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</si>
  <si>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</si>
  <si>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</si>
  <si>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</si>
  <si>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</si>
  <si>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</si>
  <si>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</si>
  <si>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</si>
  <si>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</si>
  <si>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</si>
  <si>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</si>
  <si>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</si>
  <si>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</si>
  <si>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</si>
  <si>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</si>
  <si>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</si>
  <si>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</si>
  <si>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</si>
  <si>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</si>
  <si>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</si>
  <si>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</si>
  <si>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</si>
  <si>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</si>
  <si>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</si>
  <si>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</si>
  <si>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</si>
  <si>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</si>
  <si>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</si>
  <si>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</si>
  <si>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</si>
  <si>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</si>
  <si>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</si>
  <si>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</si>
  <si>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</si>
  <si>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</si>
  <si>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</si>
  <si>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</si>
  <si>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</si>
  <si>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</si>
  <si>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</si>
  <si>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</si>
  <si>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</si>
  <si>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</si>
  <si>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</si>
  <si>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</si>
  <si>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</si>
  <si>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</si>
  <si>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</si>
  <si>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</si>
  <si>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</si>
  <si>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</si>
  <si>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</si>
  <si>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</si>
  <si>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</si>
  <si>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</si>
  <si>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</si>
  <si>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</si>
  <si>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</si>
  <si>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</si>
  <si>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</si>
  <si>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</si>
  <si>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</si>
  <si>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</si>
  <si>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</si>
  <si>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</si>
  <si>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</si>
  <si>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</si>
  <si>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</si>
  <si>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</si>
  <si>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</si>
  <si>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</si>
  <si>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</si>
  <si>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</si>
  <si>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</si>
  <si>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</si>
  <si>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</si>
  <si>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</si>
  <si>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</si>
  <si>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</si>
  <si>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</si>
  <si>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</si>
  <si>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</si>
  <si>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</si>
  <si>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</si>
  <si>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</si>
  <si>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</si>
  <si>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</si>
  <si>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</si>
  <si>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</si>
  <si>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</si>
  <si>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</si>
  <si>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</si>
  <si>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</si>
  <si>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</si>
  <si>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</si>
  <si>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</si>
  <si>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</si>
  <si>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</si>
  <si>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</si>
  <si>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</si>
  <si>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</si>
  <si>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</si>
  <si>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</si>
  <si>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</si>
  <si>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</si>
  <si>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</si>
  <si>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</si>
  <si>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</si>
  <si>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</si>
  <si>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</si>
  <si>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</si>
  <si>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</si>
  <si>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</si>
  <si>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</si>
  <si>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</si>
  <si>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</si>
  <si>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</si>
  <si>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</si>
  <si>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</si>
  <si>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</si>
  <si>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</si>
  <si>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</si>
  <si>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</si>
  <si>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</si>
  <si>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</si>
  <si>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</si>
  <si>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</si>
  <si>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</si>
  <si>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</si>
  <si>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</si>
  <si>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</si>
  <si>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</si>
  <si>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</si>
  <si>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</si>
  <si>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</si>
  <si>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</si>
  <si>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</si>
  <si>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</si>
  <si>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</si>
  <si>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</si>
  <si>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</si>
  <si>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</si>
  <si>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</si>
  <si>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</si>
  <si>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</si>
  <si>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</si>
  <si>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</si>
  <si>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</si>
  <si>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</si>
  <si>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</si>
  <si>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</si>
  <si>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</si>
  <si>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</si>
  <si>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</si>
  <si>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</si>
  <si>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</si>
  <si>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</si>
  <si>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</si>
  <si>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</si>
  <si>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</si>
  <si>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</si>
  <si>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</si>
  <si>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</si>
  <si>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</si>
  <si>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</si>
  <si>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</si>
  <si>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</si>
  <si>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</si>
  <si>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</si>
  <si>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</si>
  <si>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</si>
  <si>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</si>
  <si>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</si>
  <si>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</si>
  <si>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</si>
  <si>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</si>
  <si>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</si>
  <si>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</si>
  <si>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</si>
  <si>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</si>
  <si>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</si>
  <si>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</si>
  <si>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</si>
  <si>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</si>
  <si>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</si>
  <si>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</si>
  <si>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</si>
  <si>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</si>
  <si>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</si>
  <si>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</si>
  <si>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</si>
  <si>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</si>
  <si>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</si>
  <si>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</si>
  <si>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</si>
  <si>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</si>
  <si>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</si>
  <si>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</si>
  <si>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</si>
  <si>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</si>
  <si>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</si>
  <si>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</si>
  <si>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</si>
  <si>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</si>
  <si>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</si>
  <si>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</si>
  <si>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</si>
  <si>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</si>
  <si>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</si>
  <si>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</si>
  <si>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</si>
  <si>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</si>
  <si>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</si>
  <si>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</si>
  <si>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</si>
  <si>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</si>
  <si>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</si>
  <si>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</si>
  <si>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</si>
  <si>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</si>
  <si>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</si>
  <si>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</si>
  <si>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</si>
  <si>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</si>
  <si>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</si>
  <si>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</si>
  <si>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</si>
  <si>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</si>
  <si>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</si>
  <si>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</si>
  <si>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</si>
  <si>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</si>
  <si>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</si>
  <si>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</si>
  <si>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</si>
  <si>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</si>
  <si>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</si>
  <si>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</si>
  <si>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</si>
  <si>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</si>
  <si>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</si>
  <si>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</si>
  <si>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</si>
  <si>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</si>
  <si>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</si>
  <si>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</si>
  <si>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</si>
  <si>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</si>
  <si>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</si>
  <si>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</si>
  <si>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</si>
  <si>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</si>
  <si>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</si>
  <si>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</si>
  <si>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</si>
  <si>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</si>
  <si>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</si>
  <si>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</si>
  <si>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</si>
  <si>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</si>
  <si>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</si>
  <si>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</si>
  <si>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</si>
  <si>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</si>
  <si>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</si>
  <si>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</si>
  <si>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</si>
  <si>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</si>
  <si>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</si>
  <si>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</si>
  <si>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</si>
  <si>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</si>
  <si>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</si>
  <si>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</si>
  <si>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</si>
  <si>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</si>
  <si>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</si>
  <si>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</si>
  <si>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</si>
  <si>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</si>
  <si>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</si>
  <si>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</si>
  <si>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</si>
  <si>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</si>
  <si>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</si>
  <si>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</si>
  <si>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</si>
  <si>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</si>
  <si>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</si>
  <si>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</si>
  <si>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</si>
  <si>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</si>
  <si>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</si>
  <si>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</si>
  <si>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</si>
  <si>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</si>
  <si>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</si>
  <si>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</si>
  <si>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</si>
  <si>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</si>
  <si>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</si>
  <si>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</si>
  <si>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</si>
  <si>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</si>
  <si>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</si>
  <si>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</si>
  <si>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</si>
  <si>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</si>
  <si>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</si>
  <si>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</si>
  <si>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</si>
  <si>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</si>
  <si>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</si>
  <si>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</si>
  <si>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</si>
  <si>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</si>
  <si>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</si>
  <si>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</si>
  <si>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</si>
  <si>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</si>
  <si>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</si>
  <si>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</si>
  <si>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</si>
  <si>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</si>
  <si>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</si>
  <si>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</si>
  <si>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</si>
  <si>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</si>
  <si>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</si>
  <si>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</si>
  <si>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</si>
  <si>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</si>
  <si>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</si>
  <si>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</si>
  <si>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</si>
  <si>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</si>
  <si>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</si>
  <si>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</si>
  <si>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</si>
  <si>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</si>
  <si>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</si>
  <si>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</si>
  <si>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</si>
  <si>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</si>
  <si>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</si>
  <si>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</si>
  <si>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</si>
  <si>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</si>
  <si>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</si>
  <si>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</si>
  <si>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</si>
  <si>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</si>
  <si>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</si>
  <si>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</si>
  <si>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</si>
  <si>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</si>
  <si>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</si>
  <si>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</si>
  <si>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</si>
  <si>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</si>
  <si>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</si>
  <si>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</si>
  <si>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</si>
  <si>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</si>
  <si>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</si>
  <si>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</si>
  <si>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</si>
  <si>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</si>
  <si>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</si>
  <si>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</si>
  <si>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</si>
  <si>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</si>
  <si>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</si>
  <si>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</si>
  <si>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</si>
  <si>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</si>
  <si>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</si>
  <si>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</si>
  <si>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</si>
  <si>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</si>
  <si>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</si>
  <si>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</si>
  <si>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</si>
  <si>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</si>
  <si>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</si>
  <si>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</si>
  <si>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</si>
  <si>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</si>
  <si>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</si>
  <si>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</si>
  <si>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</si>
  <si>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</si>
  <si>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</si>
  <si>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</si>
  <si>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</si>
  <si>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</si>
  <si>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</si>
  <si>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</si>
  <si>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</si>
  <si>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</si>
  <si>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</si>
  <si>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</si>
  <si>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</si>
  <si>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</si>
  <si>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</si>
  <si>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</si>
  <si>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</si>
  <si>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</si>
  <si>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</si>
  <si>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</si>
  <si>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</si>
  <si>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</si>
  <si>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</si>
  <si>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</si>
  <si>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</si>
  <si>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</si>
  <si>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</si>
  <si>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</si>
  <si>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</si>
  <si>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</si>
  <si>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</si>
  <si>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</si>
  <si>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</si>
  <si>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</si>
  <si>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</si>
  <si>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</si>
  <si>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</si>
  <si>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</si>
  <si>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</si>
  <si>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</si>
  <si>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</si>
  <si>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</si>
  <si>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</si>
  <si>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</si>
  <si>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</si>
  <si>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</si>
  <si>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</si>
  <si>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</si>
  <si>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</si>
  <si>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</si>
  <si>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</si>
  <si>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</si>
  <si>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</si>
  <si>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</si>
  <si>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</si>
  <si>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</si>
  <si>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</si>
  <si>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</si>
  <si>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</si>
  <si>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</si>
  <si>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</si>
  <si>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</si>
  <si>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</si>
  <si>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</si>
  <si>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</si>
  <si>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</si>
  <si>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</si>
  <si>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</si>
  <si>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</si>
  <si>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</si>
  <si>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</si>
  <si>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</si>
  <si>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</si>
  <si>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</si>
  <si>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</si>
  <si>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</si>
  <si>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</si>
  <si>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</si>
  <si>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</si>
  <si>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</si>
  <si>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</si>
  <si>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</si>
  <si>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</si>
  <si>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</si>
  <si>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</si>
  <si>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</si>
  <si>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</si>
  <si>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</si>
  <si>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</si>
  <si>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</si>
  <si>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</si>
  <si>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</si>
  <si>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</si>
  <si>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</si>
  <si>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</si>
  <si>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</si>
  <si>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</si>
  <si>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</si>
  <si>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</si>
  <si>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</si>
  <si>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</si>
  <si>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</si>
  <si>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</si>
  <si>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</si>
  <si>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</si>
  <si>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</si>
  <si>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</si>
  <si>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</si>
  <si>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</si>
  <si>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</si>
  <si>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</si>
  <si>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</si>
  <si>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</si>
  <si>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</si>
  <si>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</si>
  <si>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</si>
  <si>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</si>
  <si>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</si>
  <si>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</si>
  <si>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</si>
  <si>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</si>
  <si>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</si>
  <si>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</si>
  <si>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</si>
  <si>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</si>
  <si>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</si>
  <si>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</si>
  <si>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</si>
  <si>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</si>
  <si>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</si>
  <si>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</si>
  <si>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</si>
  <si>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</si>
  <si>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</si>
  <si>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</si>
  <si>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</si>
  <si>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</si>
  <si>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</si>
  <si>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</si>
  <si>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</si>
  <si>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</si>
  <si>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</si>
  <si>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</si>
  <si>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</si>
  <si>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</si>
  <si>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</si>
  <si>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</si>
  <si>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</si>
  <si>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</si>
  <si>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</si>
  <si>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</si>
  <si>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</si>
  <si>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</si>
  <si>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</si>
  <si>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</si>
  <si>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</si>
  <si>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</si>
  <si>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</si>
  <si>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</si>
  <si>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</si>
  <si>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</si>
  <si>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</si>
  <si>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</si>
  <si>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</si>
  <si>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</si>
  <si>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</si>
  <si>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</si>
  <si>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</si>
  <si>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</si>
  <si>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</si>
  <si>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</si>
  <si>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</si>
  <si>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</si>
  <si>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</si>
  <si>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</si>
  <si>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</si>
  <si>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</si>
  <si>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</si>
  <si>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</si>
  <si>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</si>
  <si>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</si>
  <si>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</si>
  <si>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</si>
  <si>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</si>
  <si>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</si>
  <si>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</si>
  <si>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</si>
  <si>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</si>
  <si>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</si>
  <si>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</si>
  <si>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</si>
  <si>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</si>
  <si>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</si>
  <si>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</si>
  <si>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</si>
  <si>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</si>
  <si>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</si>
  <si>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</si>
  <si>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</si>
  <si>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</si>
  <si>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</si>
  <si>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</si>
  <si>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</si>
  <si>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</si>
  <si>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</si>
  <si>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</si>
  <si>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</si>
  <si>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</si>
  <si>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</si>
  <si>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</si>
  <si>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</si>
  <si>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</si>
  <si>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</si>
  <si>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</si>
  <si>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</si>
  <si>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</si>
  <si>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</si>
  <si>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</si>
  <si>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</si>
  <si>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</si>
  <si>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</si>
  <si>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</si>
  <si>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</si>
  <si>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</si>
  <si>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</si>
  <si>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</si>
  <si>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</si>
  <si>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</si>
  <si>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</si>
  <si>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</si>
  <si>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</si>
  <si>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</si>
  <si>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</si>
  <si>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</si>
  <si>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</si>
  <si>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</si>
  <si>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</si>
  <si>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</si>
  <si>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</si>
  <si>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</si>
  <si>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</si>
  <si>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</si>
  <si>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</si>
  <si>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</si>
  <si>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</si>
  <si>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</si>
  <si>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</si>
  <si>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</si>
  <si>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</si>
  <si>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</si>
  <si>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</si>
  <si>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</si>
  <si>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</si>
  <si>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</si>
  <si>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</si>
  <si>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</si>
  <si>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</si>
  <si>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</si>
  <si>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</si>
  <si>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</si>
  <si>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</si>
  <si>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</si>
  <si>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</si>
  <si>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</si>
  <si>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</si>
  <si>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</si>
  <si>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</si>
  <si>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</si>
  <si>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</si>
  <si>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</si>
  <si>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</si>
  <si>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</si>
  <si>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</si>
  <si>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</si>
  <si>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</si>
  <si>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</si>
  <si>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</si>
  <si>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</si>
  <si>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</si>
  <si>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</si>
  <si>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</si>
  <si>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</si>
  <si>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</si>
  <si>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</si>
  <si>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</si>
  <si>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</si>
  <si>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</si>
  <si>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</si>
  <si>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</si>
  <si>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</si>
  <si>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</si>
  <si>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</si>
  <si>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</si>
  <si>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</si>
  <si>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</si>
  <si>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</si>
  <si>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</si>
  <si>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</si>
  <si>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</si>
  <si>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</si>
  <si>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</si>
  <si>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</si>
  <si>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</si>
  <si>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</si>
  <si>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</si>
  <si>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</si>
  <si>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</si>
  <si>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</si>
  <si>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</si>
  <si>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</si>
  <si>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</si>
  <si>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</si>
  <si>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</si>
  <si>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</si>
  <si>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</si>
  <si>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</si>
  <si>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</si>
  <si>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</si>
  <si>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</si>
  <si>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</si>
  <si>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</si>
  <si>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</si>
  <si>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</si>
  <si>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</si>
  <si>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</si>
  <si>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</si>
  <si>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</si>
  <si>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</si>
  <si>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</si>
  <si>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</si>
  <si>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</si>
  <si>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</si>
  <si>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</si>
  <si>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</si>
  <si>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</si>
  <si>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</si>
  <si>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</si>
  <si>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</si>
  <si>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</si>
  <si>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</si>
  <si>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</si>
  <si>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</si>
  <si>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</si>
  <si>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</si>
  <si>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</si>
  <si>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</si>
  <si>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</si>
  <si>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</si>
  <si>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</si>
  <si>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</si>
  <si>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</si>
  <si>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</si>
  <si>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</si>
  <si>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</si>
  <si>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</si>
  <si>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</si>
  <si>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</si>
  <si>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</si>
  <si>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</si>
  <si>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</si>
  <si>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</si>
  <si>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</si>
  <si>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</si>
  <si>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</si>
  <si>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</si>
  <si>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</si>
  <si>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</si>
  <si>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</si>
  <si>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</si>
  <si>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</si>
  <si>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</si>
  <si>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</si>
  <si>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</si>
  <si>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</si>
  <si>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</si>
  <si>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</si>
  <si>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</si>
  <si>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</si>
  <si>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</si>
  <si>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</si>
  <si>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</si>
  <si>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</si>
  <si>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</si>
  <si>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</si>
  <si>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</si>
  <si>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</si>
  <si>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</si>
  <si>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</si>
  <si>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</si>
  <si>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</si>
  <si>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</si>
  <si>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</si>
  <si>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</si>
  <si>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</si>
  <si>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</si>
  <si>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</si>
  <si>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</si>
  <si>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</si>
  <si>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</si>
  <si>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</si>
  <si>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</si>
  <si>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</si>
  <si>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</si>
  <si>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</si>
  <si>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</si>
  <si>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</si>
  <si>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</si>
  <si>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</si>
  <si>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</si>
  <si>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</si>
  <si>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</si>
  <si>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</si>
  <si>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</si>
  <si>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</si>
  <si>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</si>
  <si>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</si>
  <si>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</si>
  <si>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</si>
  <si>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</si>
  <si>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</si>
  <si>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</si>
  <si>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</si>
  <si>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</si>
  <si>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</si>
  <si>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</si>
  <si>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</si>
  <si>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</si>
  <si>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</si>
  <si>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</si>
  <si>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</si>
  <si>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</si>
  <si>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</si>
  <si>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</si>
  <si>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</si>
  <si>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</si>
  <si>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</si>
  <si>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</si>
  <si>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</si>
  <si>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</si>
  <si>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</si>
  <si>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</si>
  <si>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</si>
  <si>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</si>
  <si>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</si>
  <si>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</si>
  <si>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</si>
  <si>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</si>
  <si>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</si>
  <si>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</si>
  <si>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</si>
  <si>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</si>
  <si>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</si>
  <si>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</si>
  <si>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</si>
  <si>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</si>
  <si>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</si>
  <si>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</si>
  <si>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</si>
  <si>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</si>
  <si>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</si>
  <si>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</si>
  <si>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</si>
  <si>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</si>
  <si>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</si>
  <si>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</si>
  <si>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</si>
  <si>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</si>
  <si>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</si>
  <si>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</si>
  <si>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</si>
  <si>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</si>
  <si>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</si>
  <si>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</si>
  <si>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</si>
  <si>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</si>
  <si>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</si>
  <si>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</si>
  <si>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</si>
  <si>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</si>
  <si>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</si>
  <si>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</si>
  <si>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</si>
  <si>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</si>
  <si>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</si>
  <si>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</si>
  <si>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</si>
  <si>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</si>
  <si>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</si>
  <si>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</si>
  <si>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</si>
  <si>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</si>
  <si>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</si>
  <si>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</si>
  <si>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</si>
  <si>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</si>
  <si>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</si>
  <si>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</si>
  <si>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</si>
  <si>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</si>
  <si>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</si>
  <si>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</si>
  <si>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</si>
  <si>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</si>
  <si>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</si>
  <si>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</si>
  <si>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</si>
  <si>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</si>
  <si>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</si>
  <si>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</si>
  <si>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</si>
  <si>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</si>
  <si>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</si>
  <si>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</si>
  <si>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</si>
  <si>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</si>
  <si>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</si>
  <si>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</si>
  <si>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</si>
  <si>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</si>
  <si>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</si>
  <si>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</si>
  <si>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</si>
  <si>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</si>
  <si>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</si>
  <si>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</si>
  <si>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</si>
  <si>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</si>
  <si>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</si>
  <si>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</si>
  <si>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</si>
  <si>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</si>
  <si>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</si>
  <si>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</si>
  <si>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</si>
  <si>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</si>
  <si>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</si>
  <si>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</si>
  <si>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</si>
  <si>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</si>
  <si>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</si>
  <si>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</si>
  <si>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</si>
  <si>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</si>
  <si>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</si>
  <si>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</si>
  <si>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</si>
  <si>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</si>
  <si>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</si>
  <si>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</si>
  <si>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</si>
  <si>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</si>
  <si>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</si>
  <si>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</si>
  <si>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</si>
  <si>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</si>
  <si>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</si>
  <si>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</si>
  <si>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</si>
  <si>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</si>
  <si>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</si>
  <si>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</si>
  <si>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</si>
  <si>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</si>
  <si>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</si>
  <si>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</si>
  <si>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</si>
  <si>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</si>
  <si>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</si>
  <si>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</si>
  <si>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</si>
  <si>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</si>
  <si>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</si>
  <si>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</si>
  <si>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</si>
  <si>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</si>
  <si>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</si>
  <si>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</si>
  <si>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</si>
  <si>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</si>
  <si>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</si>
  <si>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</si>
  <si>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</si>
  <si>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</si>
  <si>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</si>
  <si>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</si>
  <si>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</si>
  <si>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</si>
  <si>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</si>
  <si>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</si>
  <si>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</si>
  <si>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</si>
  <si>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</si>
  <si>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</si>
  <si>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</si>
  <si>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</si>
  <si>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</si>
  <si>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</si>
  <si>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</si>
  <si>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</si>
  <si>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</si>
  <si>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</si>
  <si>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</si>
  <si>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</si>
  <si>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</si>
  <si>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</si>
  <si>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</si>
  <si>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</si>
  <si>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</si>
  <si>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</si>
  <si>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</si>
  <si>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</si>
  <si>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</si>
  <si>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</si>
  <si>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</si>
  <si>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</si>
  <si>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</si>
  <si>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</si>
  <si>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</si>
  <si>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</si>
  <si>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</si>
  <si>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</si>
  <si>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</si>
  <si>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</si>
  <si>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</si>
  <si>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</si>
  <si>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</si>
  <si>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</si>
  <si>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</si>
  <si>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</si>
  <si>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</si>
  <si>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</si>
  <si>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</si>
  <si>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</si>
  <si>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</si>
  <si>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</si>
  <si>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</si>
  <si>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</si>
  <si>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</si>
  <si>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</si>
  <si>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</si>
  <si>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</si>
  <si>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</si>
  <si>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</si>
  <si>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</si>
  <si>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</si>
  <si>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</si>
  <si>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</si>
  <si>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</si>
  <si>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</si>
  <si>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</si>
  <si>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</si>
  <si>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</si>
  <si>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</si>
  <si>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</si>
  <si>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</si>
  <si>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</si>
  <si>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</si>
  <si>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</si>
  <si>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</si>
  <si>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</si>
  <si>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</si>
  <si>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</si>
  <si>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</si>
  <si>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</si>
  <si>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</si>
  <si>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</si>
  <si>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</si>
  <si>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</si>
  <si>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</si>
  <si>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</si>
  <si>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</si>
  <si>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</si>
  <si>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</si>
  <si>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</si>
  <si>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</si>
  <si>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</si>
  <si>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</si>
  <si>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</si>
  <si>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</si>
  <si>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</si>
  <si>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</si>
  <si>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</si>
  <si>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</si>
  <si>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</si>
  <si>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</si>
  <si>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</si>
  <si>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</si>
  <si>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</si>
  <si>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</si>
  <si>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</si>
  <si>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</si>
  <si>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</si>
  <si>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</si>
  <si>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</si>
  <si>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</si>
  <si>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</si>
  <si>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</si>
  <si>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</si>
  <si>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</si>
  <si>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</si>
  <si>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</si>
  <si>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</si>
  <si>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</si>
  <si>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</si>
  <si>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</si>
  <si>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</si>
  <si>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</si>
  <si>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</si>
  <si>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</si>
  <si>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</si>
  <si>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</si>
  <si>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</si>
  <si>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</si>
  <si>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</si>
  <si>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</si>
  <si>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</si>
  <si>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</si>
  <si>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</si>
  <si>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</si>
  <si>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</si>
  <si>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</si>
  <si>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</si>
  <si>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</si>
  <si>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</si>
  <si>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</si>
  <si>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</si>
  <si>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</si>
  <si>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</si>
  <si>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</si>
  <si>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</si>
  <si>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</si>
  <si>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</si>
  <si>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</si>
  <si>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</si>
  <si>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</si>
  <si>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</si>
  <si>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</si>
  <si>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</si>
  <si>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</si>
  <si>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</si>
  <si>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</si>
  <si>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</si>
  <si>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</si>
  <si>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</si>
  <si>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</si>
  <si>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</si>
  <si>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</si>
  <si>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</si>
  <si>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</si>
  <si>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</si>
  <si>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</si>
  <si>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</si>
  <si>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</si>
  <si>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</si>
  <si>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</si>
  <si>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</si>
  <si>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</si>
  <si>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</si>
  <si>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</si>
  <si>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</si>
  <si>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</si>
  <si>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</si>
  <si>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</si>
  <si>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</si>
  <si>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</si>
  <si>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</si>
  <si>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</si>
  <si>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</si>
  <si>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</si>
  <si>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</si>
  <si>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</si>
  <si>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</si>
  <si>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</si>
  <si>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</si>
  <si>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</si>
  <si>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</si>
  <si>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</si>
  <si>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</si>
  <si>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</si>
  <si>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</si>
  <si>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</si>
  <si>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</si>
  <si>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</si>
  <si>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</si>
  <si>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</si>
  <si>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</si>
  <si>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</si>
  <si>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</si>
  <si>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</si>
  <si>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</si>
  <si>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</si>
  <si>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</si>
  <si>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</si>
  <si>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</si>
  <si>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</si>
  <si>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</si>
  <si>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</si>
  <si>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</si>
  <si>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</si>
  <si>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</si>
  <si>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</si>
  <si>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</si>
  <si>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</si>
  <si>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</si>
  <si>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</si>
  <si>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</si>
  <si>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</si>
  <si>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</si>
  <si>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</si>
  <si>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</si>
  <si>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</si>
  <si>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</si>
  <si>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</si>
  <si>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</si>
  <si>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</si>
  <si>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</si>
  <si>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</si>
  <si>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</si>
  <si>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</si>
  <si>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</si>
  <si>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</si>
  <si>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</si>
  <si>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</si>
  <si>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</si>
  <si>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</si>
  <si>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</si>
  <si>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</si>
  <si>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</si>
  <si>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</si>
  <si>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</si>
  <si>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</si>
  <si>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</si>
  <si>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</si>
  <si>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</si>
  <si>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</si>
  <si>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</si>
  <si>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</si>
  <si>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</si>
  <si>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</si>
  <si>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</si>
  <si>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</si>
  <si>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</si>
  <si>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</si>
  <si>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</si>
  <si>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</si>
  <si>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</si>
  <si>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</si>
  <si>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</si>
  <si>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</si>
  <si>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</si>
  <si>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</si>
  <si>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</si>
  <si>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</si>
  <si>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</si>
  <si>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</si>
  <si>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</si>
  <si>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</si>
  <si>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</si>
  <si>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</si>
  <si>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</si>
  <si>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</si>
  <si>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</si>
  <si>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</si>
  <si>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</si>
  <si>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</si>
  <si>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</si>
  <si>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</si>
  <si>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</si>
  <si>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</si>
  <si>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</si>
  <si>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</si>
  <si>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</si>
  <si>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</si>
  <si>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</si>
  <si>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</si>
  <si>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</si>
  <si>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</si>
  <si>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</si>
  <si>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</si>
  <si>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</si>
  <si>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</si>
  <si>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</si>
  <si>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</si>
  <si>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</si>
  <si>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</si>
  <si>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</si>
  <si>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</si>
  <si>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</si>
  <si>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</si>
  <si>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</si>
  <si>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</si>
  <si>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</si>
  <si>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</si>
  <si>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</si>
  <si>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</si>
  <si>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</si>
  <si>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</si>
  <si>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</si>
  <si>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</si>
  <si>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</si>
  <si>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</si>
  <si>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</si>
  <si>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</si>
  <si>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</si>
  <si>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</si>
  <si>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</si>
  <si>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</si>
  <si>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</si>
  <si>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</si>
  <si>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</si>
  <si>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</si>
  <si>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</si>
  <si>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</si>
  <si>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</si>
  <si>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</si>
  <si>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</si>
  <si>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</si>
  <si>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</si>
  <si>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</si>
  <si>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</si>
  <si>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</si>
  <si>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</si>
  <si>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</si>
  <si>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</si>
  <si>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</si>
  <si>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</si>
  <si>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</si>
  <si>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</si>
  <si>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</si>
  <si>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</si>
  <si>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</si>
  <si>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</si>
  <si>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</si>
  <si>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</si>
  <si>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</si>
  <si>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</si>
  <si>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</si>
  <si>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</si>
  <si>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</si>
  <si>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</si>
  <si>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</si>
  <si>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</si>
  <si>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</si>
  <si>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</si>
  <si>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</si>
  <si>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</si>
  <si>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</si>
  <si>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</si>
  <si>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</si>
  <si>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</si>
  <si>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</si>
  <si>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</si>
  <si>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</si>
  <si>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</si>
  <si>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</si>
  <si>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</si>
  <si>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</si>
  <si>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</si>
  <si>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</si>
  <si>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</si>
  <si>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</si>
  <si>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</si>
  <si>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</si>
  <si>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</si>
  <si>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</si>
  <si>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</si>
  <si>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</si>
  <si>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</si>
  <si>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</si>
  <si>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</si>
  <si>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</si>
  <si>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</si>
  <si>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</si>
  <si>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</si>
  <si>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</si>
  <si>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</si>
  <si>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</si>
  <si>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</si>
  <si>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</si>
  <si>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</si>
  <si>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</si>
  <si>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</si>
  <si>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</si>
  <si>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</si>
  <si>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</si>
  <si>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</si>
  <si>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</si>
  <si>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</si>
  <si>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</si>
  <si>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</si>
  <si>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</si>
  <si>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</si>
  <si>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</si>
  <si>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</si>
  <si>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</si>
  <si>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</si>
  <si>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</si>
  <si>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</si>
  <si>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</si>
  <si>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</si>
  <si>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</si>
  <si>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</si>
  <si>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</si>
  <si>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</si>
  <si>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</si>
  <si>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</si>
  <si>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</si>
  <si>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</si>
  <si>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</si>
  <si>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</si>
  <si>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</si>
  <si>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</si>
  <si>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</si>
  <si>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</si>
  <si>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</si>
  <si>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</si>
  <si>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</si>
  <si>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</si>
  <si>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</si>
  <si>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</si>
  <si>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</si>
  <si>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</si>
  <si>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</si>
  <si>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</si>
  <si>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</si>
  <si>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</si>
  <si>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</si>
  <si>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</si>
  <si>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</si>
  <si>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</si>
  <si>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</si>
  <si>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</si>
  <si>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</si>
  <si>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</si>
  <si>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</si>
  <si>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</si>
  <si>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</si>
  <si>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</si>
  <si>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</si>
  <si>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</si>
  <si>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</si>
  <si>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</si>
  <si>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</si>
  <si>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</si>
  <si>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</si>
  <si>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</si>
  <si>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</si>
  <si>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</si>
  <si>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</si>
  <si>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</si>
  <si>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</si>
  <si>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</si>
  <si>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</si>
  <si>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</si>
  <si>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</si>
  <si>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</si>
  <si>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</si>
  <si>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</si>
  <si>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</si>
  <si>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</si>
  <si>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</si>
  <si>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</si>
  <si>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</si>
  <si>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</si>
  <si>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</si>
  <si>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</si>
  <si>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</si>
  <si>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</si>
  <si>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</si>
  <si>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</si>
  <si>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</si>
  <si>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</si>
  <si>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</si>
  <si>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</si>
  <si>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</si>
  <si>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</si>
  <si>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</si>
  <si>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</si>
  <si>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</si>
  <si>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</si>
  <si>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</si>
  <si>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</si>
  <si>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</si>
  <si>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</si>
  <si>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</si>
  <si>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</si>
  <si>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</si>
  <si>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</si>
  <si>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</si>
  <si>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</si>
  <si>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</si>
  <si>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</si>
  <si>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</si>
  <si>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</si>
  <si>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</si>
  <si>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</si>
  <si>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</si>
  <si>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</si>
  <si>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</si>
  <si>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</si>
  <si>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</si>
  <si>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</si>
  <si>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</si>
  <si>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</si>
  <si>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</si>
  <si>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</si>
  <si>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</si>
  <si>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</si>
  <si>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</si>
  <si>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</si>
  <si>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</si>
  <si>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</si>
  <si>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</si>
  <si>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</si>
  <si>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</si>
  <si>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</si>
  <si>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</si>
  <si>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</si>
  <si>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</si>
  <si>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</si>
  <si>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</si>
  <si>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</si>
  <si>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</si>
  <si>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</si>
  <si>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</si>
  <si>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</si>
  <si>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</si>
  <si>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</si>
  <si>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</si>
  <si>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</si>
  <si>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</si>
  <si>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</si>
  <si>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</si>
  <si>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</si>
  <si>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</si>
  <si>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</si>
  <si>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</si>
  <si>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</si>
  <si>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</si>
  <si>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</si>
  <si>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</si>
  <si>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</si>
  <si>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</si>
  <si>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</si>
  <si>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</si>
  <si>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</si>
  <si>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</si>
  <si>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</si>
  <si>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</si>
  <si>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</si>
  <si>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</si>
  <si>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</si>
  <si>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</si>
  <si>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</si>
  <si>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</si>
  <si>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</si>
  <si>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</si>
  <si>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</si>
  <si>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</si>
  <si>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</si>
  <si>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</si>
  <si>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</si>
  <si>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</si>
  <si>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</si>
  <si>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</si>
  <si>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</si>
  <si>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</si>
  <si>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</si>
  <si>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</si>
  <si>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</si>
  <si>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</si>
  <si>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</si>
  <si>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</si>
  <si>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</si>
  <si>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</si>
  <si>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</si>
  <si>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</si>
  <si>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</si>
  <si>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</si>
  <si>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</si>
  <si>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</si>
  <si>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</si>
  <si>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</si>
  <si>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</si>
  <si>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</si>
  <si>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</si>
  <si>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</si>
  <si>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</si>
  <si>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</si>
  <si>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</si>
  <si>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</si>
  <si>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</si>
  <si>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</si>
  <si>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</si>
  <si>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</si>
  <si>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</si>
  <si>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</si>
  <si>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</si>
  <si>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</si>
  <si>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</si>
  <si>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</si>
  <si>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</si>
  <si>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</si>
  <si>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</si>
  <si>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</si>
  <si>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</si>
  <si>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</si>
  <si>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</si>
  <si>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</si>
  <si>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</si>
  <si>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</si>
  <si>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</si>
  <si>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</si>
  <si>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</si>
  <si>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</si>
  <si>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</si>
  <si>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</si>
  <si>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</si>
  <si>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</si>
  <si>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</si>
  <si>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</si>
  <si>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</si>
  <si>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</si>
  <si>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</si>
  <si>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</si>
  <si>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</si>
  <si>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</si>
  <si>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</si>
  <si>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</si>
  <si>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</si>
  <si>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</si>
  <si>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</si>
  <si>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</si>
  <si>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</si>
  <si>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</si>
  <si>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</si>
  <si>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</si>
  <si>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</si>
  <si>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</si>
  <si>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</si>
  <si>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</si>
  <si>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</si>
  <si>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</si>
  <si>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</si>
  <si>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</si>
  <si>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</si>
  <si>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</si>
  <si>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</si>
  <si>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</si>
  <si>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</si>
  <si>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</si>
  <si>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</si>
  <si>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</si>
  <si>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</si>
  <si>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</si>
  <si>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</si>
  <si>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</si>
  <si>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</si>
  <si>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</si>
  <si>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</si>
  <si>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</si>
  <si>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</si>
  <si>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</si>
  <si>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</si>
  <si>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</si>
  <si>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</si>
  <si>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</si>
  <si>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</si>
  <si>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</si>
  <si>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</si>
  <si>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</si>
  <si>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</si>
  <si>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</si>
  <si>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</si>
  <si>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</si>
  <si>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</si>
  <si>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</si>
  <si>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</si>
  <si>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</si>
  <si>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</si>
  <si>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</si>
  <si>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</si>
  <si>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</si>
  <si>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</si>
  <si>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</si>
  <si>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</si>
  <si>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</si>
  <si>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</si>
  <si>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</si>
  <si>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</si>
  <si>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</si>
  <si>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</si>
  <si>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</si>
  <si>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</si>
  <si>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</si>
  <si>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</si>
  <si>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</si>
  <si>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</si>
  <si>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</si>
  <si>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</si>
  <si>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</si>
  <si>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</si>
  <si>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</si>
  <si>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</si>
  <si>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</si>
  <si>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</si>
  <si>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</si>
  <si>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</si>
  <si>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</si>
  <si>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</si>
  <si>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</si>
  <si>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</si>
  <si>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</si>
  <si>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</si>
  <si>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</si>
  <si>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</si>
  <si>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</si>
  <si>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</si>
  <si>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</si>
  <si>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</si>
  <si>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</si>
  <si>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</si>
  <si>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</si>
  <si>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</si>
  <si>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</si>
  <si>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</si>
  <si>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</si>
  <si>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</si>
  <si>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</si>
  <si>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</si>
  <si>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</si>
  <si>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</si>
  <si>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</si>
  <si>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</si>
  <si>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</si>
  <si>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</si>
  <si>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</si>
  <si>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</si>
  <si>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</si>
  <si>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</si>
  <si>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</si>
  <si>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</si>
  <si>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</si>
  <si>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</si>
  <si>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</si>
  <si>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</si>
  <si>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</si>
  <si>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</si>
  <si>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</si>
  <si>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</si>
  <si>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</si>
  <si>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</si>
  <si>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</si>
  <si>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</si>
  <si>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</si>
  <si>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</si>
  <si>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</si>
  <si>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</si>
  <si>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</si>
  <si>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</si>
  <si>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</si>
  <si>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</si>
  <si>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</si>
  <si>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</si>
  <si>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</si>
  <si>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</si>
  <si>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</si>
  <si>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</si>
  <si>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</si>
  <si>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</si>
  <si>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</si>
  <si>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</si>
  <si>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</si>
  <si>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</si>
  <si>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</si>
  <si>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</si>
  <si>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</si>
  <si>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</si>
  <si>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</si>
  <si>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</si>
  <si>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</si>
  <si>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</si>
  <si>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</si>
  <si>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</si>
  <si>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</si>
  <si>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</si>
  <si>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</si>
  <si>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</si>
  <si>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</si>
  <si>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</si>
  <si>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</si>
  <si>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</si>
  <si>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</si>
  <si>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</si>
  <si>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</si>
  <si>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</si>
  <si>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</si>
  <si>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</si>
  <si>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</si>
  <si>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</si>
  <si>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</si>
  <si>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</si>
  <si>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</si>
  <si>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</si>
  <si>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</si>
  <si>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</si>
  <si>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</si>
  <si>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</si>
  <si>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</si>
  <si>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</si>
  <si>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</si>
  <si>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</si>
  <si>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</si>
  <si>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</si>
  <si>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</si>
  <si>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</si>
  <si>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</si>
  <si>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</si>
  <si>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</si>
  <si>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</si>
  <si>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</si>
  <si>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</si>
  <si>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</si>
  <si>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</si>
  <si>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</si>
  <si>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</si>
  <si>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</si>
  <si>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</si>
  <si>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</si>
  <si>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</si>
  <si>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</si>
  <si>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</si>
  <si>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</si>
  <si>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</si>
  <si>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</si>
  <si>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</si>
  <si>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</si>
  <si>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</si>
  <si>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</si>
  <si>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</si>
  <si>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</si>
  <si>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</si>
  <si>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</si>
  <si>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</si>
  <si>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</si>
  <si>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</si>
  <si>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</si>
  <si>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</si>
  <si>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</si>
  <si>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</si>
  <si>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</si>
  <si>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</si>
  <si>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</si>
  <si>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</si>
  <si>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</si>
  <si>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</si>
  <si>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</si>
  <si>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</si>
  <si>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</si>
  <si>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</si>
  <si>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</si>
  <si>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</si>
  <si>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</si>
  <si>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</si>
  <si>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</si>
  <si>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</si>
  <si>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</si>
  <si>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</si>
  <si>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</si>
  <si>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</si>
  <si>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</si>
  <si>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</si>
  <si>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</si>
  <si>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</si>
  <si>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</si>
  <si>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</si>
  <si>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</si>
  <si>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</si>
  <si>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</si>
  <si>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</si>
  <si>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</si>
  <si>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</si>
  <si>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</si>
  <si>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</si>
  <si>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</si>
  <si>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</si>
  <si>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</si>
  <si>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</si>
  <si>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</si>
  <si>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</si>
  <si>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</si>
  <si>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</si>
  <si>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</si>
  <si>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</si>
  <si>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</si>
  <si>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</si>
  <si>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</si>
  <si>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</si>
  <si>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</si>
  <si>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</si>
  <si>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</si>
  <si>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</si>
  <si>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</si>
  <si>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</si>
  <si>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</si>
  <si>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</si>
  <si>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</si>
  <si>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</si>
  <si>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</si>
  <si>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</si>
  <si>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</si>
  <si>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</si>
  <si>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</si>
  <si>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</si>
  <si>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</si>
  <si>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</si>
  <si>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</si>
  <si>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</si>
  <si>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</si>
  <si>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</si>
  <si>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</si>
  <si>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</si>
  <si>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</si>
  <si>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</si>
  <si>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</si>
  <si>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</si>
  <si>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</si>
  <si>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</si>
  <si>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</si>
  <si>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</si>
  <si>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</si>
  <si>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</si>
  <si>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</si>
  <si>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</si>
  <si>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</si>
  <si>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</si>
  <si>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</si>
  <si>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</si>
  <si>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</si>
  <si>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</si>
  <si>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</si>
  <si>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</si>
  <si>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</si>
  <si>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</si>
  <si>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</si>
  <si>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</si>
  <si>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</si>
  <si>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</si>
  <si>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</si>
  <si>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</si>
  <si>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</si>
  <si>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</si>
  <si>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</si>
  <si>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</si>
  <si>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</si>
  <si>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</si>
  <si>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</si>
  <si>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</si>
  <si>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</si>
  <si>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</si>
  <si>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</si>
  <si>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</si>
  <si>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</si>
  <si>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</si>
  <si>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</si>
  <si>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</si>
  <si>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</si>
  <si>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</si>
  <si>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</si>
  <si>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</si>
  <si>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</si>
  <si>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</si>
  <si>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</si>
  <si>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</si>
  <si>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</si>
  <si>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</si>
  <si>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</si>
  <si>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</si>
  <si>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</si>
  <si>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</si>
  <si>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</si>
  <si>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</si>
  <si>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</si>
  <si>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</si>
  <si>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</si>
  <si>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</si>
  <si>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</si>
  <si>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</si>
  <si>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</si>
  <si>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</si>
  <si>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</si>
  <si>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</si>
  <si>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</si>
  <si>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</si>
  <si>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</si>
  <si>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</si>
  <si>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</si>
  <si>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</si>
  <si>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</si>
  <si>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</si>
  <si>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</si>
  <si>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</si>
  <si>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</si>
  <si>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</si>
  <si>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</si>
  <si>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</si>
  <si>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</si>
  <si>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</si>
  <si>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</si>
  <si>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</si>
  <si>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</si>
  <si>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</si>
  <si>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</si>
  <si>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</si>
  <si>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</si>
  <si>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</si>
  <si>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</si>
  <si>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</si>
  <si>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</si>
  <si>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</si>
  <si>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</si>
  <si>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</si>
  <si>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</si>
  <si>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</si>
  <si>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</si>
  <si>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</si>
  <si>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</si>
  <si>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</si>
  <si>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</si>
  <si>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</si>
  <si>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</si>
  <si>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</si>
  <si>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</si>
  <si>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</si>
  <si>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</si>
  <si>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</si>
  <si>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</si>
  <si>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</si>
  <si>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</si>
  <si>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</si>
  <si>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</si>
  <si>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</si>
  <si>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</si>
  <si>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</si>
  <si>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</si>
  <si>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</si>
  <si>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</si>
  <si>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</si>
  <si>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</si>
  <si>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</si>
  <si>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</si>
  <si>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</si>
  <si>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</si>
  <si>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</si>
  <si>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</si>
  <si>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</si>
  <si>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</si>
  <si>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</si>
  <si>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</si>
  <si>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</si>
  <si>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</si>
  <si>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</si>
  <si>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</si>
  <si>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</si>
  <si>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</si>
  <si>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</si>
  <si>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</si>
  <si>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</si>
  <si>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</si>
  <si>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</si>
  <si>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</si>
  <si>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</si>
  <si>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</si>
  <si>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</si>
  <si>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</si>
  <si>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</si>
  <si>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</si>
  <si>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</si>
  <si>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</si>
  <si>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</si>
  <si>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</si>
  <si>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</si>
  <si>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</si>
  <si>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</si>
  <si>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</si>
  <si>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</si>
  <si>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</si>
  <si>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</si>
  <si>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</si>
  <si>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</si>
  <si>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</si>
  <si>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</si>
  <si>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</si>
  <si>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</si>
  <si>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</si>
  <si>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</si>
  <si>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</si>
  <si>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</si>
  <si>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</si>
  <si>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</si>
  <si>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</si>
  <si>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</si>
  <si>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</si>
  <si>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</si>
  <si>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</si>
  <si>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</si>
  <si>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</si>
  <si>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</si>
  <si>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</si>
  <si>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</si>
  <si>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</si>
  <si>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</si>
  <si>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</si>
  <si>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</si>
  <si>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</si>
  <si>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</si>
  <si>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</si>
  <si>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</si>
  <si>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</si>
  <si>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</si>
  <si>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</si>
  <si>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</si>
  <si>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</si>
  <si>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</si>
  <si>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</si>
  <si>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</si>
  <si>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</si>
  <si>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</si>
  <si>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</si>
  <si>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</si>
  <si>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</si>
  <si>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</si>
  <si>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</si>
  <si>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</si>
  <si>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</si>
  <si>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</si>
  <si>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</si>
  <si>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</si>
  <si>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</si>
  <si>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</si>
  <si>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</si>
  <si>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</si>
  <si>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</si>
  <si>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</si>
  <si>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</si>
  <si>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</si>
  <si>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</si>
  <si>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</si>
  <si>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</si>
  <si>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</si>
  <si>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</si>
  <si>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</si>
  <si>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</si>
  <si>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</si>
  <si>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</si>
  <si>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</si>
  <si>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</si>
  <si>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</si>
  <si>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</si>
  <si>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</si>
  <si>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</si>
  <si>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</si>
  <si>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</si>
  <si>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</si>
  <si>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</si>
  <si>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</si>
  <si>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</si>
  <si>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</si>
  <si>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</si>
  <si>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</si>
  <si>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</si>
  <si>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</si>
  <si>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</si>
  <si>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</si>
  <si>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</si>
  <si>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</si>
  <si>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</si>
  <si>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</si>
  <si>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</si>
  <si>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</si>
  <si>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</si>
  <si>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</si>
  <si>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</si>
  <si>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</si>
  <si>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</si>
  <si>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</si>
  <si>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</si>
  <si>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</si>
  <si>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</si>
  <si>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</si>
  <si>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</si>
  <si>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</si>
  <si>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</si>
  <si>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</si>
  <si>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</si>
  <si>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</si>
  <si>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</si>
  <si>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</si>
  <si>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</si>
  <si>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</si>
  <si>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</si>
  <si>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</si>
  <si>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</si>
  <si>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</si>
  <si>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</si>
  <si>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</si>
  <si>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</si>
  <si>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</si>
  <si>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</si>
  <si>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</si>
  <si>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</si>
  <si>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</si>
  <si>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</si>
  <si>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</si>
  <si>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</si>
  <si>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</si>
  <si>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</si>
  <si>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</si>
  <si>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</si>
  <si>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</si>
  <si>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</si>
  <si>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</si>
  <si>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</si>
  <si>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</si>
  <si>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</si>
  <si>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</si>
  <si>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</si>
  <si>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</si>
  <si>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</si>
  <si>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</si>
  <si>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</si>
  <si>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</si>
  <si>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</si>
  <si>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</si>
  <si>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</si>
  <si>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</si>
  <si>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</si>
  <si>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</si>
  <si>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</si>
  <si>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</si>
  <si>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</si>
  <si>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</si>
  <si>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</si>
  <si>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</si>
  <si>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</si>
  <si>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</si>
  <si>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</si>
  <si>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</si>
  <si>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</si>
  <si>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</si>
  <si>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</si>
  <si>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</si>
  <si>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</si>
  <si>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</si>
  <si>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</si>
  <si>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</si>
  <si>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</si>
  <si>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</si>
  <si>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</si>
  <si>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</si>
  <si>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</si>
  <si>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</si>
  <si>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</si>
  <si>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</si>
  <si>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</si>
  <si>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</si>
  <si>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</si>
  <si>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</si>
  <si>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</si>
  <si>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</si>
  <si>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</si>
  <si>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</si>
  <si>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</si>
  <si>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</si>
  <si>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</si>
  <si>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</si>
  <si>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</si>
  <si>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</si>
  <si>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</si>
  <si>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</si>
  <si>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</si>
  <si>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</si>
  <si>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</si>
  <si>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</si>
  <si>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</si>
  <si>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</si>
  <si>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</si>
  <si>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</si>
  <si>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</si>
  <si>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</si>
  <si>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</si>
  <si>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</si>
  <si>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</si>
  <si>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</si>
  <si>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</si>
  <si>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</si>
  <si>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</si>
  <si>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</si>
  <si>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</si>
  <si>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</si>
  <si>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</si>
  <si>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</si>
  <si>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</si>
  <si>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</si>
  <si>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</si>
  <si>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</si>
  <si>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</si>
  <si>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</si>
  <si>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</si>
  <si>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</si>
  <si>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</si>
  <si>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</si>
  <si>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</si>
  <si>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</si>
  <si>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</si>
  <si>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</si>
  <si>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</si>
  <si>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</si>
  <si>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</si>
  <si>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</si>
  <si>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</si>
  <si>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</si>
  <si>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</si>
  <si>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</si>
  <si>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</si>
  <si>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</si>
  <si>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</si>
  <si>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</si>
  <si>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</si>
  <si>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</si>
  <si>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</si>
  <si>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</si>
  <si>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</si>
  <si>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</si>
  <si>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</si>
  <si>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</si>
  <si>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</si>
  <si>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</si>
  <si>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</si>
  <si>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</si>
  <si>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</si>
  <si>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</si>
  <si>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</si>
  <si>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</si>
  <si>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</si>
  <si>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</si>
  <si>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</si>
  <si>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</si>
  <si>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</si>
  <si>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</si>
  <si>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</si>
  <si>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</si>
  <si>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</si>
  <si>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</si>
  <si>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</si>
  <si>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</si>
  <si>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</si>
  <si>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</si>
  <si>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</si>
  <si>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</si>
  <si>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</si>
  <si>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</si>
  <si>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</si>
  <si>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</si>
  <si>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</si>
  <si>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</si>
  <si>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</si>
  <si>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</si>
  <si>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</si>
  <si>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</si>
  <si>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</si>
  <si>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</si>
  <si>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</si>
  <si>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</si>
  <si>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</si>
  <si>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</si>
  <si>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</si>
  <si>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</si>
  <si>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</si>
  <si>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</si>
  <si>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</si>
  <si>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</si>
  <si>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</si>
  <si>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</si>
  <si>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</si>
  <si>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</si>
  <si>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</si>
  <si>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</si>
  <si>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</si>
  <si>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</si>
  <si>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</si>
  <si>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</si>
  <si>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</si>
  <si>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</si>
  <si>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</si>
  <si>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</si>
  <si>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</si>
  <si>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</si>
  <si>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</si>
  <si>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</si>
  <si>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</si>
  <si>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</si>
  <si>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</si>
  <si>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</si>
  <si>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</si>
  <si>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</si>
  <si>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</si>
  <si>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</si>
  <si>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</si>
  <si>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</si>
  <si>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</si>
  <si>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</si>
  <si>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</si>
  <si>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</si>
  <si>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</si>
  <si>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</si>
  <si>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</si>
  <si>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</si>
  <si>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</si>
  <si>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</si>
  <si>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</si>
  <si>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</si>
  <si>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</si>
  <si>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</si>
  <si>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</si>
  <si>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</si>
  <si>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</si>
  <si>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</si>
  <si>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</si>
  <si>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</si>
  <si>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</si>
  <si>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</si>
  <si>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</si>
  <si>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</si>
  <si>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</si>
  <si>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</si>
  <si>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</si>
  <si>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</si>
  <si>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</si>
  <si>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</si>
  <si>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</si>
  <si>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</si>
  <si>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</si>
  <si>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</si>
  <si>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</si>
  <si>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</si>
  <si>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</si>
  <si>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</si>
  <si>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</si>
  <si>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</si>
  <si>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</si>
  <si>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</si>
  <si>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</si>
  <si>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</si>
  <si>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</si>
  <si>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</si>
  <si>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</si>
  <si>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</si>
  <si>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</si>
  <si>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</si>
  <si>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</si>
  <si>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</si>
  <si>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</si>
  <si>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</si>
  <si>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</si>
  <si>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</si>
  <si>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</si>
  <si>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</si>
  <si>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</si>
  <si>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</si>
  <si>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</si>
  <si>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</si>
  <si>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</si>
  <si>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</si>
  <si>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</si>
  <si>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</si>
  <si>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</si>
  <si>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</si>
  <si>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</si>
  <si>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</si>
  <si>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</si>
  <si>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</si>
  <si>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</si>
  <si>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</si>
  <si>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</si>
  <si>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</si>
  <si>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</si>
  <si>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</si>
  <si>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</si>
  <si>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</si>
  <si>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</si>
  <si>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</si>
  <si>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</si>
  <si>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</si>
  <si>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</si>
  <si>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</si>
  <si>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</si>
  <si>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</si>
  <si>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</si>
  <si>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</si>
  <si>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</si>
  <si>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</si>
  <si>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</si>
  <si>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</si>
  <si>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</si>
  <si>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</si>
  <si>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</si>
  <si>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</si>
  <si>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</si>
  <si>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</si>
  <si>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</si>
  <si>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</si>
  <si>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</si>
  <si>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</si>
  <si>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</si>
  <si>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</si>
  <si>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</si>
  <si>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</si>
  <si>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</si>
  <si>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</si>
  <si>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</si>
  <si>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</si>
  <si>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</si>
  <si>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</si>
  <si>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</si>
  <si>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</si>
  <si>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</si>
  <si>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</si>
  <si>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</si>
  <si>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</si>
  <si>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</si>
  <si>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</si>
  <si>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</si>
  <si>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</si>
  <si>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</si>
  <si>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</si>
  <si>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</si>
  <si>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</si>
  <si>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</si>
  <si>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</si>
  <si>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</si>
  <si>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</si>
  <si>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</si>
  <si>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</si>
  <si>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</si>
  <si>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</si>
  <si>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</si>
  <si>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</si>
  <si>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</si>
  <si>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</si>
  <si>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</si>
  <si>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</si>
  <si>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</si>
  <si>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</si>
  <si>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</si>
  <si>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</si>
  <si>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</si>
  <si>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</si>
  <si>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</si>
  <si>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</si>
  <si>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</si>
  <si>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</si>
  <si>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</si>
  <si>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</si>
  <si>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</si>
  <si>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</si>
  <si>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</si>
  <si>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</si>
  <si>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</si>
  <si>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</si>
  <si>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</si>
  <si>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</si>
  <si>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</si>
  <si>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</si>
  <si>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</si>
  <si>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</si>
  <si>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</si>
  <si>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</si>
  <si>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</si>
  <si>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</si>
  <si>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</si>
  <si>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</si>
  <si>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</si>
  <si>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</si>
  <si>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</si>
  <si>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</si>
  <si>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</si>
  <si>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</si>
  <si>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</si>
  <si>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</si>
  <si>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</si>
  <si>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</si>
  <si>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</si>
  <si>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</si>
  <si>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</si>
  <si>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</si>
  <si>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</si>
  <si>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</si>
  <si>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</si>
  <si>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</si>
  <si>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</si>
  <si>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</si>
  <si>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</si>
  <si>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</si>
  <si>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</si>
  <si>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</si>
  <si>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</si>
  <si>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</si>
  <si>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</si>
  <si>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</si>
  <si>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</si>
  <si>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</si>
  <si>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</si>
  <si>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</si>
  <si>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</si>
  <si>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</si>
  <si>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</si>
  <si>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</si>
  <si>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</si>
  <si>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</si>
  <si>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</si>
  <si>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</si>
  <si>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</si>
  <si>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</si>
  <si>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</si>
  <si>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</si>
  <si>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</si>
  <si>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</si>
  <si>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</si>
  <si>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</si>
  <si>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</si>
  <si>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</si>
  <si>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</si>
  <si>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</si>
  <si>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</si>
  <si>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</si>
  <si>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</si>
  <si>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</si>
  <si>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</si>
  <si>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</si>
  <si>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</si>
  <si>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</si>
  <si>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</si>
  <si>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</si>
  <si>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</si>
  <si>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</si>
  <si>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</si>
  <si>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</si>
  <si>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</si>
  <si>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</si>
  <si>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</si>
  <si>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</si>
  <si>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</si>
  <si>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</si>
  <si>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</si>
  <si>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</si>
  <si>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</si>
  <si>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</si>
  <si>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</si>
  <si>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</si>
  <si>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</si>
  <si>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</si>
  <si>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</si>
  <si>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</si>
  <si>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</si>
  <si>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</si>
  <si>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</si>
  <si>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</si>
  <si>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</si>
  <si>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</si>
  <si>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</si>
  <si>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</si>
  <si>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</si>
  <si>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</si>
  <si>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</si>
  <si>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</si>
  <si>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</si>
  <si>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</si>
  <si>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</si>
  <si>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</si>
  <si>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</si>
  <si>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</si>
  <si>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</si>
  <si>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</si>
  <si>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</si>
  <si>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</si>
  <si>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</si>
  <si>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</si>
  <si>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</si>
  <si>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</si>
  <si>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</si>
  <si>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</si>
  <si>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</si>
  <si>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</si>
  <si>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</si>
  <si>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</si>
  <si>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</si>
  <si>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</si>
  <si>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</si>
  <si>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</si>
  <si>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</si>
  <si>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</si>
  <si>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</si>
  <si>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</si>
  <si>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</si>
  <si>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</si>
  <si>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</si>
  <si>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</si>
  <si>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</si>
  <si>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</si>
  <si>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</si>
  <si>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</si>
  <si>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</si>
  <si>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</si>
  <si>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</si>
  <si>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</si>
  <si>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</si>
  <si>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</si>
  <si>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</si>
  <si>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</si>
  <si>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</si>
  <si>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</si>
  <si>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</si>
  <si>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</si>
  <si>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</si>
  <si>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</si>
  <si>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</si>
  <si>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</si>
  <si>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</si>
  <si>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</si>
  <si>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</si>
  <si>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</si>
  <si>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</si>
  <si>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</si>
  <si>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</si>
  <si>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</si>
  <si>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</si>
  <si>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</si>
  <si>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</si>
  <si>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</si>
  <si>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</si>
  <si>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</si>
  <si>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</si>
  <si>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</si>
  <si>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</si>
  <si>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</si>
  <si>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</si>
  <si>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</si>
  <si>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</si>
  <si>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</si>
  <si>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</si>
  <si>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</si>
  <si>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</si>
  <si>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</si>
  <si>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</si>
  <si>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</si>
  <si>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</si>
  <si>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</si>
  <si>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</si>
  <si>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</si>
  <si>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</si>
  <si>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</si>
  <si>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</si>
  <si>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</si>
  <si>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</si>
  <si>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</si>
  <si>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</si>
  <si>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</si>
  <si>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</si>
  <si>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</si>
  <si>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</si>
  <si>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</si>
  <si>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</si>
  <si>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</si>
  <si>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</si>
  <si>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</si>
  <si>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</si>
  <si>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</si>
  <si>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</si>
  <si>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</si>
  <si>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</si>
  <si>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</si>
  <si>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</si>
  <si>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</si>
  <si>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</si>
  <si>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</si>
  <si>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</si>
  <si>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</si>
  <si>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</si>
  <si>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</si>
  <si>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</si>
  <si>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</si>
  <si>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</si>
  <si>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</si>
  <si>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</si>
  <si>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</si>
  <si>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</si>
  <si>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</si>
  <si>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</si>
  <si>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</si>
  <si>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</si>
  <si>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</si>
  <si>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</si>
  <si>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</si>
  <si>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</si>
  <si>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</si>
  <si>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</si>
  <si>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</si>
  <si>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</si>
  <si>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</si>
  <si>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</si>
  <si>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</si>
  <si>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</si>
  <si>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</si>
  <si>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</si>
  <si>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</si>
  <si>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</si>
  <si>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</si>
  <si>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</si>
  <si>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</si>
  <si>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</si>
  <si>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</si>
  <si>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</si>
  <si>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</si>
  <si>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</si>
  <si>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</si>
  <si>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</si>
  <si>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</si>
  <si>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</si>
  <si>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</si>
  <si>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</si>
  <si>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</si>
  <si>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</si>
  <si>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</si>
  <si>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</si>
  <si>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</si>
  <si>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</si>
  <si>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</si>
  <si>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</si>
  <si>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</si>
  <si>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</si>
  <si>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</si>
  <si>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</si>
  <si>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</si>
  <si>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</si>
  <si>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</si>
  <si>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</si>
  <si>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</si>
  <si>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</si>
  <si>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</si>
  <si>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</si>
  <si>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</si>
  <si>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</si>
  <si>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</si>
  <si>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</si>
  <si>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</si>
  <si>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</si>
  <si>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</si>
  <si>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</si>
  <si>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</si>
  <si>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</si>
  <si>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</si>
  <si>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</si>
  <si>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</si>
  <si>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</si>
  <si>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</si>
  <si>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</si>
  <si>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</si>
  <si>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</si>
  <si>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</si>
  <si>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</si>
  <si>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</si>
  <si>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</si>
  <si>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</si>
  <si>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</si>
  <si>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</si>
  <si>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</si>
  <si>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</si>
  <si>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</si>
  <si>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</si>
  <si>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</si>
  <si>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</si>
  <si>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</si>
  <si>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</si>
  <si>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</si>
  <si>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</si>
  <si>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</si>
  <si>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</si>
  <si>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</si>
  <si>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</si>
  <si>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</si>
  <si>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</si>
  <si>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</si>
  <si>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</si>
  <si>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</si>
  <si>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</si>
  <si>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</si>
  <si>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</si>
  <si>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</si>
  <si>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</si>
  <si>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</si>
  <si>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</si>
  <si>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</si>
  <si>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</si>
  <si>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</si>
  <si>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</si>
  <si>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</si>
  <si>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</si>
  <si>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</si>
  <si>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</si>
  <si>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</si>
  <si>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</si>
  <si>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</si>
  <si>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</si>
  <si>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</si>
  <si>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</si>
  <si>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</si>
  <si>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</si>
  <si>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</si>
  <si>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</si>
  <si>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</si>
  <si>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</si>
  <si>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</si>
  <si>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</si>
  <si>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</si>
  <si>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</si>
  <si>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</si>
  <si>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</si>
  <si>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</si>
  <si>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</si>
  <si>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</si>
  <si>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</si>
  <si>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</si>
  <si>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</si>
  <si>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</si>
  <si>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</si>
  <si>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</si>
  <si>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</si>
  <si>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</si>
  <si>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</si>
  <si>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</si>
  <si>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</si>
  <si>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</si>
  <si>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</si>
  <si>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</si>
  <si>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</si>
  <si>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</si>
  <si>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</si>
  <si>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</si>
  <si>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</si>
  <si>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</si>
  <si>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</si>
  <si>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</si>
  <si>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</si>
  <si>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</si>
  <si>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</si>
  <si>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</si>
  <si>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</si>
  <si>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</si>
  <si>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</si>
  <si>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</si>
  <si>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</si>
  <si>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</si>
  <si>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</si>
  <si>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</si>
  <si>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</si>
  <si>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</si>
  <si>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</si>
  <si>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</si>
  <si>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</si>
  <si>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</si>
  <si>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</si>
  <si>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</si>
  <si>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</si>
  <si>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</si>
  <si>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</si>
  <si>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</si>
  <si>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</si>
  <si>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</si>
  <si>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</si>
  <si>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</si>
  <si>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</si>
  <si>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</si>
  <si>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</si>
  <si>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</si>
  <si>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</si>
  <si>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</si>
  <si>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</si>
  <si>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</si>
  <si>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</si>
  <si>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</si>
  <si>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</si>
  <si>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</si>
  <si>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</si>
  <si>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</si>
  <si>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</si>
  <si>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</si>
  <si>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</si>
  <si>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</si>
  <si>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</si>
  <si>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</si>
  <si>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</si>
  <si>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</si>
  <si>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</si>
  <si>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</si>
  <si>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</si>
  <si>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</si>
  <si>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</si>
  <si>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ETA 70 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</si>
  <si>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</si>
  <si>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</si>
  <si>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</si>
  <si>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</si>
  <si>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</si>
  <si>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 xml:space="preserve">access road issue </t>
  </si>
  <si>
    <t xml:space="preserve"> PCM-20251005-00002138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</si>
  <si>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</si>
  <si>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</si>
  <si>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</si>
  <si>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</si>
  <si>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</si>
  <si>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</si>
  <si>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</si>
  <si>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</si>
  <si>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</si>
  <si>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</si>
  <si>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</si>
  <si>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50 mins </t>
  </si>
  <si>
    <t>PCM-20251004-00001986</t>
  </si>
  <si>
    <t>PCM-20251005-00002029</t>
  </si>
  <si>
    <t xml:space="preserve">ETA 30 mins </t>
  </si>
  <si>
    <t>PCM-20251005-00002131</t>
  </si>
  <si>
    <t>lte sector flapping due to Temp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</si>
</sst>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 totalsRowShown="0" headerRowDxfId="48" dataDxfId="47" headerRowBorderDxfId="45" tableBorderDxfId="46" totalsRowBorderDxfId="44">
  <autoFilter ref="A1:L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4" totalsRowShown="0" headerRowDxfId="15" dataDxfId="14" headerRowBorderDxfId="12" tableBorderDxfId="13">
  <autoFilter ref="A1:L2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272.67573182870547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45935.624157754632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45935.624157754632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45935.624157754632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45935.624157754632</v>
      </c>
      <c r="H6" s="68"/>
      <c r="I6" s="73" t="str">
        <f>IFERROR(VLOOKUP(D6,DB!A:F,6,0),"")</f>
        <v/>
      </c>
      <c r="J6" s="73" t="str">
        <f>IFERROR(VLOOKUP(D6,DB!A:G,7,0),"")</f>
        <v/>
      </c>
      <c r="K6" s="69"/>
      <c r="L6" s="70" t="str">
        <f>IFERROR(VLOOKUP(D6,DB!A:I,9,0),"")</f>
        <v/>
      </c>
    </row>
    <row r="7" spans="1:12" ht="15" customHeight="1">
      <c r="A7" s="63"/>
      <c r="B7" s="73" t="str">
        <f>IFERROR(VLOOKUP(D7,DB!A:K,11,0),"")</f>
        <v>R1</v>
      </c>
      <c r="C7" s="64"/>
      <c r="D7" s="93" t="s">
        <v>16595</v>
      </c>
      <c r="E7" s="65"/>
      <c r="F7" s="66"/>
      <c r="G7" s="67">
        <f ca="1">IFERROR(NOW()-F7,"")</f>
        <v>45935.624157754632</v>
      </c>
      <c r="H7" s="68"/>
      <c r="I7" s="73" t="str">
        <f>IFERROR(VLOOKUP(D7,DB!A:F,6,0),"")</f>
        <v>Generator-DG</v>
      </c>
      <c r="J7" s="73" t="str">
        <f>IFERROR(VLOOKUP(D7,DB!A:G,7,0),"")</f>
        <v>Vandalized</v>
      </c>
      <c r="K7" s="69"/>
      <c r="L7" s="70" t="str">
        <f>IFERROR(VLOOKUP(D7,DB!A:I,9,0),"")</f>
        <v>Latis</v>
      </c>
    </row>
    <row r="8" spans="1:12" ht="15" customHeight="1">
      <c r="A8" s="141"/>
      <c r="B8" s="142" t="str">
        <f>IFERROR(VLOOKUP(D8,DB!A:K,11,0),"")</f>
        <v/>
      </c>
      <c r="C8" s="142"/>
      <c r="D8" s="142"/>
      <c r="E8" s="143"/>
      <c r="F8" s="144"/>
      <c r="G8" s="145">
        <f ca="1">IFERROR(NOW()-F8,"")</f>
        <v>45935.624157754632</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45935.624157754632</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45935.624157754632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45935.624157754632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45935.624157754632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45935.624157754632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45935.624157754632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45935.624157754632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45935.624157754632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45935.624157754632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45935.624157754632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45935.624157754632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45935.624157754632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45935.624157754632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45935.624157754632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45935.624157754632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45935.624157754632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45935.624157754632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45935.624157754632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45935.624157754632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45935.624157754632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45935.624157754632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45935.624157754632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45935.624157754632</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243.9723753472208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128.8970744213002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110.62431979167013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0.19203969907539431</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4.2676273151300848E-2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45935.624157754632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45935.624157754632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45935.624157754632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45935.624157754632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45935.624157754632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45935.624157754632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45935.624157754632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45935.624157754632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45935.624157754632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45935.624157754632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45935.624157754632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45935.624157754632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45935.624157754632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45935.624157754632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45935.624157754632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45935.624157754632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45935.624157754632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45935.624157754632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45935.624157754632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45935.624157754632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45935.624157754632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45935.624157754632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45935.624157754632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45935.624157754632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45935.624157754632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45935.624157754632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45935.624157754632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45935.624157754632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45935.624157754632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45935.624157754632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45935.624157754632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45935.624157754632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45935.624157754632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45935.624157754632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45935.624157754632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45935.624157754632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45935.624157754632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45935.624157754632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45935.624157754632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45935.624157754632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45935.624157754632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45935.624157754632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45935.624157754632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45935.624157754632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45935.624157754632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45935.624157754632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45935.624157754632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45935.624157754632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45935.624157754632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45935.624157754632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45935.624157754632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45935.624157754632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45935.624157754632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45935.624157754632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45935.624157754632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45935.624157754632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45935.624157754632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45935.624157754632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45935.624157754632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45935.624157754632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45935.624157754632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45935.624157754632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45935.624157754632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45935.624157754632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45935.624157754632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45935.624157754632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45935.624157754632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45935.624157754632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45935.624157754632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45935.624157754632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45935.624157754632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45935.624157754632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45935.624157754632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45935.624157754632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45935.624157754632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45935.624157754632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45935.624157754632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45935.624157754632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45935.624157754632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45935.624157754632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45935.624157754632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45935.624157754632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45935.624157754632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45935.624157754632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45935.624157754632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45935.624157754632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45935.624157754632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45935.624157754632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45935.624157754632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45935.624157754632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45935.624157754632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45935.624157754632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45935.624157754632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45935.624157754632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45935.624157754632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45935.624157754632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45935.624157754632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45935.624157754632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45935.624157754632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45935.624157754632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45935.624157754632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45935.624157754632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45935.624157754632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45935.624157754632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45935.624157754632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45935.624157754632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45935.624157754632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45935.624157754632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45935.624157754632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45935.624157754632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45935.624157754632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45935.624157754632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45935.624157754632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45935.624157754632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45935.624157754632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45935.624157754632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45935.624157754632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45935.624157754632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45935.624157754632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45935.624157754632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45935.624157754632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45935.624157754632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45935.624157754632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45935.624157754632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45935.624157754632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45935.624157754632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45935.624157754632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45935.624157754632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45935.624157754632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45935.624157754632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45935.624157754632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45935.624157754632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45935.624157754632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45935.624157754632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45935.624157754632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45935.624157754632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45935.624157754632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45935.624157754632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45935.624157754632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45935.624157754632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45935.624157754632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45935.624157754632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45935.624157754632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45935.624157754632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45935.624157754632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45935.624157754632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45935.624157754632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45935.624157754632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45935.624157754632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45935.624157754632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45935.624157754632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45935.624157754632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45935.624157754632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45935.624157754632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45935.624157754632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45935.624157754632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45935.624157754632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45935.624157754632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45935.624157754632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45935.624157754632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45935.624157754632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45935.624157754632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45935.624157754632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45935.624157754632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45935.624157754632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45935.624157754632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45935.624157754632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45935.624157754632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45935.624157754632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45935.624157754632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45935.624157754632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45935.624157754632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45935.624157754632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45935.624157754632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45935.624157754632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45935.624157754632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45935.624157754632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45935.624157754632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45935.624157754632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45935.624157754632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45935.624157754632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45935.624157754632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45935.624157754632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45935.624157754632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45935.624157754632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45935.624157754632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45935.624157754632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45935.624157754632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45935.624157754632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45935.624157754632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45935.624157754632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45935.624157754632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45935.624157754632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45935.624157754632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45935.624157754632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45935.624157754632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45935.624157754632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45935.624157754632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45935.624157754632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45935.624157754632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45935.624157754632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45935.624157754632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45935.624157754632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45935.624157754632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45935.624157754632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45935.624157754632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45935.624157754632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45935.624157754632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45935.624157754632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45935.624157754632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45935.624157754632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45935.624157754632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45935.624157754632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45935.624157754632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45935.624157754632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45935.624157754632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45935.624157754632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45935.624157754632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45935.624157754632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45935.624157754632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45935.624157754632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45935.624157754632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45935.624157754632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45935.624157754632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45935.624157754632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45935.624157754632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45935.624157754632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45935.624157754632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45935.624157754632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45935.624157754632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45935.624157754632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45935.624157754632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45935.624157754632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45935.624157754632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45935.624157754632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45935.624157754632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45935.624157754632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45935.624157754632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45935.624157754632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45935.624157754632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45935.624157754632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45935.624157754632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45935.624157754632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45935.624157754632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45935.624157754632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45935.624157754632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45935.624157754632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45935.624157754632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45935.624157754632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45935.624157754632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45935.624157754632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45935.624157754632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45935.624157754632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45935.624157754632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45935.624157754632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45935.624157754632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45935.624157754632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45935.624157754632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45935.624157754632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45935.624157754632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45935.624157754632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45935.624157754632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45935.624157754632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45935.624157754632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45935.624157754632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45935.624157754632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45935.624157754632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45935.624157754632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45935.624157754632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45935.624157754632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45935.624157754632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45935.624157754632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45935.624157754632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45935.624157754632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45935.624157754632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45935.624157754632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45935.624157754632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45935.624157754632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45935.624157754632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45935.624157754632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45935.624157754632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45935.624157754632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45935.624157754632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45935.624157754632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45935.624157754632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45935.624157754632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45935.624157754632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45935.624157754632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45935.624157754632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45935.624157754632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45935.624157754632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45935.624157754632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45935.624157754632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45935.624157754632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45935.624157754632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45935.624157754632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45935.624157754632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45935.624157754632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45935.624157754632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45935.624157754632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45935.624157754632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45935.624157754632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45935.624157754632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45935.624157754632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45935.624157754632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45935.624157754632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45935.624157754632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45935.624157754632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45935.624157754632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45935.624157754632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45935.624157754632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45935.624157754632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45935.624157754632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45935.624157754632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45935.624157754632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45935.624157754632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45935.624157754632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45935.624157754632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45935.624157754632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45935.624157754632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45935.624157754632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45935.624157754632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45935.624157754632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45935.624157754632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45935.624157754632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45935.624157754632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45935.624157754632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45935.624157754632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45935.624157754632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45935.624157754632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45935.624157754632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45935.624157754632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45935.624157754632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45935.624157754632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45935.624157754632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45935.624157754632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45935.624157754632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45935.624157754632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45935.624157754632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45935.624157754632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45935.624157754632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45935.624157754632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45935.624157754632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45935.624157754632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45935.624157754632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45935.624157754632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45935.624157754632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45935.624157754632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45935.624157754632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45935.624157754632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45935.624157754632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45935.624157754632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45935.624157754632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45935.624157754632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45935.624157754632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45935.624157754632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45935.624157754632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45935.624157754632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45935.624157754632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45935.624157754632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45935.624157754632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45935.624157754632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45935.624157754632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45935.624157754632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45935.624157754632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45935.624157754632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45935.624157754632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45935.624157754632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45935.624157754632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45935.624157754632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45935.624157754632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45935.624157754632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45935.624157754632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45935.624157754632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45935.624157754632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45935.624157754632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45935.624157754632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45935.624157754632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45935.624157754632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45935.624157754632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45935.624157754632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45935.624157754632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45935.624157754632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45935.624157754632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45935.624157754632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45935.624157754632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45935.624157754632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45935.624157754632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45935.624157754632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45935.624157754632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45935.624157754632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45935.624157754632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45935.624157754632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45935.624157754632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45935.624157754632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45935.624157754632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45935.624157754632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45935.624157754632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45935.624157754632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45935.624157754632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45935.624157754632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45935.624157754632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45935.624157754632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45935.624157754632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45935.624157754632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45935.624157754632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45935.624157754632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45935.624157754632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45935.624157754632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45935.624157754632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45935.624157754632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45935.624157754632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45935.624157754632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45935.624157754632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45935.624157754632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45935.624157754632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45935.624157754632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45935.624157754632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45935.624157754632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45935.624157754632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45935.624157754632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45935.624157754632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45935.624157754632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45935.624157754632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45935.624157754632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45935.624157754632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45935.624157754632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45935.624157754632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45935.624157754632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45935.624157754632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45935.624157754632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45935.624157754632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45935.624157754632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45935.624157754632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45935.624157754632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45935.624157754632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45935.624157754632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45935.624157754632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45935.624157754632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45935.624157754632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45935.624157754632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45935.624157754632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45935.624157754632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45935.624157754632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45935.624157754632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45935.624157754632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45935.624157754632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45935.624157754632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45935.624157754632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45935.624157754632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45935.624157754632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45935.624157754632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45935.624157754632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45935.624157754632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45935.624157754632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45935.624157754632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45935.624157754632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45935.624157754632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45935.624157754632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45935.624157754632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45935.624157754632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45935.624157754632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45935.624157754632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45935.624157754632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45935.624157754632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45935.624157754632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45935.624157754632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45935.624157754632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45935.624157754632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45935.624157754632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45935.624157754632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45935.624157754632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45935.624157754632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45935.624157754632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45935.624157754632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45935.624157754632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45935.624157754632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45935.624157754632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45935.624157754632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45935.624157754632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45935.624157754632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45935.624157754632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45935.624157754632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45935.624157754632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45935.624157754632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45935.624157754632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45935.624157754632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45935.624157754632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45935.624157754632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45935.624157754632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45935.624157754632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45935.624157754632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45935.624157754632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45935.624157754632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45935.624157754632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45935.624157754632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45935.624157754632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45935.624157754632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45935.624157754632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45935.624157754632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45935.624157754632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45935.624157754632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45935.624157754632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45935.624157754632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45935.624157754632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45935.624157754632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45935.624157754632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45935.624157754632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45935.624157754632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45935.624157754632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45935.624157754632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45935.624157754632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45935.624157754632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45935.624157754632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45935.624157754632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45935.624157754632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45935.624157754632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45935.624157754632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45935.624157754632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45935.624157754632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45935.624157754632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45935.624157754632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45935.624157754632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45935.624157754632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45935.624157754632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45935.624157754632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45935.624157754632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45935.624157754632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45935.624157754632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45935.624157754632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45935.624157754632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45935.624157754632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45935.624157754632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45935.624157754632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45935.624157754632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45935.624157754632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45935.624157754632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45935.624157754632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45935.624157754632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45935.624157754632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45935.624157754632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45935.624157754632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45935.624157754632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45935.624157754632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45935.624157754632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45935.624157754632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45935.624157754632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45935.624157754632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45935.624157754632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45935.624157754632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45935.624157754632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45935.624157754632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45935.624157754632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45935.624157754632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45935.624157754632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45935.624157754632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45935.624157754632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45935.624157754632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45935.624157754632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45935.624157754632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45935.624157754632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45935.624157754632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45935.624157754632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45935.624157754632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45935.624157754632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45935.624157754632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45935.624157754632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45935.624157754632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45935.624157754632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45935.624157754632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45935.624157754632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45935.624157754632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45935.624157754632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45935.624157754632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45935.624157754632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45935.624157754632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45935.624157754632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45935.624157754632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45935.624157754632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45935.624157754632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45935.624157754632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45935.624157754632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45935.624157754632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45935.624157754632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45935.624157754632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45935.624157754632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45935.624157754632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45935.624157754632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45935.624157754632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45935.624157754632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45935.624157754632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45935.624157754632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45935.624157754632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45935.624157754632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45935.624157754632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45935.624157754632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45935.624157754632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45935.624157754632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45935.624157754632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45935.624157754632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45935.624157754632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45935.624157754632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45935.624157754632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45935.624157754632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45935.624157754632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45935.624157754632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45935.624157754632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45935.624157754632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45935.624157754632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45935.624157754632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45935.624157754632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45935.624157754632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45935.624157754632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45935.624157754632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45935.624157754632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45935.624157754632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45935.624157754632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45935.624157754632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45935.624157754632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45935.624157754632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45935.624157754632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45935.624157754632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45935.624157754632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45935.624157754632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45935.624157754632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45935.624157754632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45935.624157754632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45935.624157754632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45935.624157754632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45935.624157754632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45935.624157754632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45935.624157754632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45935.624157754632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45935.624157754632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45935.624157754632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45935.624157754632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45935.624157754632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45935.624157754632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45935.624157754632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45935.624157754632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45935.624157754632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45935.624157754632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45935.624157754632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45935.624157754632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45935.624157754632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45935.624157754632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45935.624157754632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45935.624157754632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45935.624157754632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45935.624157754632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45935.624157754632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45935.624157754632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45935.624157754632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45935.624157754632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45935.624157754632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45935.624157754632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45935.624157754632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45935.624157754632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45935.624157754632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45935.624157754632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45935.624157754632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45935.624157754632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45935.624157754632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45935.624157754632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45935.624157754632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45935.624157754632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45935.624157754632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45935.624157754632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45935.624157754632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45935.624157754632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45935.624157754632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45935.624157754632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45935.624157754632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45935.624157754632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45935.624157754632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45935.624157754632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45935.624157754632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45935.624157754632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45935.624157754632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45935.624157754632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45935.624157754632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45935.624157754632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45935.624157754632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45935.624157754632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45935.624157754632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45935.624157754632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45935.624157754632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45935.624157754632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45935.624157754632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45935.624157754632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45935.624157754632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45935.624157754632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45935.624157754632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45935.624157754632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45935.624157754632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45935.624157754632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45935.624157754632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45935.624157754632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45935.624157754632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45935.624157754632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45935.624157754632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45935.624157754632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45935.624157754632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45935.624157754632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45935.624157754632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45935.624157754632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45935.624157754632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45935.624157754632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45935.624157754632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45935.624157754632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45935.624157754632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45935.624157754632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45935.624157754632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45935.624157754632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45935.624157754632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45935.624157754632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45935.624157754632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45935.624157754632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45935.624157754632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45935.624157754632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45935.624157754632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45935.624157754632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45935.624157754632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45935.624157754632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45935.624157754632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45935.624157754632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45935.624157754632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45935.624157754632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45935.624157754632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45935.624157754632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45935.624157754632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45935.624157754632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45935.624157754632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45935.624157754632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45935.624157754632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45935.624157754632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45935.624157754632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45935.624157754632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45935.624157754632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45935.624157754632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45935.624157754632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45935.624157754632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45935.624157754632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45935.624157754632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45935.624157754632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45935.624157754632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45935.624157754632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45935.624157754632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45935.624157754632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45935.624157754632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45935.624157754632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45935.624157754632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45935.624157754632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45935.624157754632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45935.624157754632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45935.624157754632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45935.624157754632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45935.624157754632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45935.624157754632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45935.624157754632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45935.624157754632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45935.624157754632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45935.624157754632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45935.624157754632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45935.624157754632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45935.624157754632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45935.624157754632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45935.624157754632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45935.624157754632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45935.624157754632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45935.624157754632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45935.624157754632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45935.624157754632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45935.624157754632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45935.624157754632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45935.624157754632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45935.624157754632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45935.624157754632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45935.624157754632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45935.624157754632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45935.624157754632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45935.624157754632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45935.624157754632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45935.624157754632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45935.624157754632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45935.624157754632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45935.624157754632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45935.624157754632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45935.624157754632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45935.624157754632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45935.624157754632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45935.624157754632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45935.624157754632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45935.624157754632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45935.624157754632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45935.624157754632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45935.624157754632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45935.624157754632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45935.624157754632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45935.624157754632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45935.624157754632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45935.624157754632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45935.624157754632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45935.624157754632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45935.624157754632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45935.624157754632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45935.624157754632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45935.624157754632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45935.624157754632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45935.624157754632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45935.624157754632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45935.624157754632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45935.624157754632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45935.624157754632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45935.624157754632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45935.624157754632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45935.624157754632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45935.624157754632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45935.624157754632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45935.624157754632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45935.624157754632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45935.624157754632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45935.624157754632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45935.624157754632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45935.624157754632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45935.624157754632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45935.624157754632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45935.624157754632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45935.624157754632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45935.624157754632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45935.624157754632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45935.624157754632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45935.624157754632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45935.624157754632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45935.624157754632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45935.624157754632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45935.624157754632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45935.624157754632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45935.624157754632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45935.624157754632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45935.624157754632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45935.624157754632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45935.624157754632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45935.624157754632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45935.624157754632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45935.624157754632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45935.624157754632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45935.624157754632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45935.624157754632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45935.624157754632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45935.624157754632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45935.624157754632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45935.624157754632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45935.624157754632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45935.624157754632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45935.624157754632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45935.624157754632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45935.624157754632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45935.624157754632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45935.624157754632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45935.624157754632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45935.624157754632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45935.624157754632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45935.624157754632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45935.624157754632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45935.624157754632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45935.624157754632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45935.624157754632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45935.624157754632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45935.624157754632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45935.624157754632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45935.624157754632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45935.624157754632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45935.624157754632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45935.624157754632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45935.624157754632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45935.624157754632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45935.624157754632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45935.624157754632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45935.624157754632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45935.624157754632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45935.624157754632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45935.624157754632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45935.624157754632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45935.624157754632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45935.624157754632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45935.624157754632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45935.624157754632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45935.624157754632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45935.624157754632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45935.624157754632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45935.624157754632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45935.624157754632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45935.624157754632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45935.624157754632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45935.624157754632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45935.624157754632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45935.624157754632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45935.624157754632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45935.624157754632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45935.624157754632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45935.624157754632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45935.624157754632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45935.624157754632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45935.624157754632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45935.624157754632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45935.624157754632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45935.624157754632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45935.624157754632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45935.624157754632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45935.624157754632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45935.624157754632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45935.624157754632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45935.624157754632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45935.624157754632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45935.624157754632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45935.624157754632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45935.624157754632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45935.624157754632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45935.624157754632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45935.624157754632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45935.624157754632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45935.624157754632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45935.624157754632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45935.624157754632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45935.624157754632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45935.624157754632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45935.624157754632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45935.624157754632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45935.624157754632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45935.624157754632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45935.624157754632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45935.624157754632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45935.624157754632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45935.624157754632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45935.624157754632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45935.624157754632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45935.624157754632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45935.624157754632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45935.624157754632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45935.624157754632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45935.624157754632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45935.624157754632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45935.624157754632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45935.624157754632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45935.624157754632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45935.624157754632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45935.624157754632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45935.624157754632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45935.624157754632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45935.624157754632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45935.624157754632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45935.624157754632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45935.624157754632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45935.624157754632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45935.624157754632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45935.624157754632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45935.624157754632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45935.624157754632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45935.624157754632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45935.624157754632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45935.624157754632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45935.624157754632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45935.624157754632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45935.624157754632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45935.624157754632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45935.624157754632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45935.624157754632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45935.624157754632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45935.624157754632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45935.624157754632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45935.624157754632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45935.624157754632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45935.624157754632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45935.624157754632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45935.624157754632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45935.624157754632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45935.624157754632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45935.624157754632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45935.624157754632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45935.624157754632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45935.624157754632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45935.624157754632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45935.624157754632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45935.624157754632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45935.624157754632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45935.624157754632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45935.624157754632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45935.624157754632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45935.624157754632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45935.624157754632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45935.624157754632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45935.624157754632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45935.624157754632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45935.624157754632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45935.624157754632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45935.624157754632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45935.624157754632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45935.624157754632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45935.624157754632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45935.624157754632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45935.624157754632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45935.624157754632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45935.624157754632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45935.624157754632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45935.624157754632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45935.624157754632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45935.624157754632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45935.624157754632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45935.624157754632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45935.624157754632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45935.624157754632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45935.624157754632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45935.624157754632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45935.624157754632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45935.624157754632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45935.624157754632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45935.624157754632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45935.624157754632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45935.624157754632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45935.624157754632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45935.624157754632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45935.624157754632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45935.624157754632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45935.624157754632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45935.624157754632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45935.624157754632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45935.624157754632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45935.624157754632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45935.624157754632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45935.624157754632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45935.624157754632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45935.624157754632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45935.624157754632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45935.624157754632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45935.624157754632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45935.624157754632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45935.624157754632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45935.624157754632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45935.624157754632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45935.624157754632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45935.624157754632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45935.624157754632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45935.624157754632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45935.624157754632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45935.624157754632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45935.624157754632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45935.624157754632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45935.624157754632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45935.624157754632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45935.624157754632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45935.624157754632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45935.624157754632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45935.624157754632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45935.624157754632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45935.624157754632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45935.624157754632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45935.624157754632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45935.624157754632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45935.624157754632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45935.624157754632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45935.624157754632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45935.624157754632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45935.624157754632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45935.624157754632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45935.624157754632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45935.624157754632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45935.624157754632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45935.624157754632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45935.624157754632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45935.624157754632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45935.624157754632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45935.624157754632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45935.624157754632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45935.624157754632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45935.624157754632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45935.624157754632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45935.624157754632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45935.624157754632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45935.624157754632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45935.624157754632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45935.624157754632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45935.624157754632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45935.624157754632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45935.624157754632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45935.624157754632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45935.624157754632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45935.624157754632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45935.624157754632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45935.624157754632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45935.624157754632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45935.624157754632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45935.624157754632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45935.624157754632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45935.624157754632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45935.624157754632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45935.624157754632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45935.624157754632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45935.624157754632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45935.624157754632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45935.624157754632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45935.624157754632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45935.624157754632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45935.624157754632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45935.624157754632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45935.624157754632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45935.624157754632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45935.624157754632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45935.624157754632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45935.624157754632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45935.624157754632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45935.624157754632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45935.624157754632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45935.624157754632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45935.624157754632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45935.624157754632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45935.624157754632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45935.624157754632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45935.624157754632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45935.624157754632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45935.624157754632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45935.624157754632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45935.624157754632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45935.624157754632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45935.624157754632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45935.624157754632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45935.624157754632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45935.624157754632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45935.624157754632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45935.624157754632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45935.624157754632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45935.624157754632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45935.624157754632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45935.624157754632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45935.624157754632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45935.624157754632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45935.624157754632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45935.624157754632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45935.624157754632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45935.624157754632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45935.624157754632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45935.624157754632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45935.624157754632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45935.624157754632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45935.624157754632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45935.624157754632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45935.624157754632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45935.624157754632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45935.624157754632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45935.624157754632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45935.624157754632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45935.624157754632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45935.624157754632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45935.624157754632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45935.624157754632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45935.624157754632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45935.624157754632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45935.624157754632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45935.624157754632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45935.624157754632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45935.624157754632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45935.624157754632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45935.624157754632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45935.624157754632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45935.624157754632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45935.624157754632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45935.624157754632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45935.624157754632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45935.624157754632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45935.624157754632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45935.624157754632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45935.624157754632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45935.624157754632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45935.624157754632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45935.624157754632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45935.624157754632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45935.624157754632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45935.624157754632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45935.624157754632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45935.624157754632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45935.624157754632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45935.624157754632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45935.624157754632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45935.624157754632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45935.624157754632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45935.624157754632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45935.624157754632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45935.624157754632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45935.624157754632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45935.624157754632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45935.624157754632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45935.624157754632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45935.624157754632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45935.624157754632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45935.624157754632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45935.624157754632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45935.624157754632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45935.624157754632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45935.624157754632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45935.624157754632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45935.624157754632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45935.624157754632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45935.624157754632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45935.624157754632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45935.624157754632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45935.624157754632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45935.624157754632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45935.624157754632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45935.624157754632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45935.624157754632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45935.624157754632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45935.624157754632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45935.624157754632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45935.624157754632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45935.624157754632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45935.624157754632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45935.624157754632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45935.624157754632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45935.624157754632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45935.624157754632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45935.624157754632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45935.624157754632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45935.624157754632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45935.624157754632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45935.624157754632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45935.624157754632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45935.624157754632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45935.624157754632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45935.624157754632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45935.624157754632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45935.624157754632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45935.624157754632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45935.624157754632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45935.624157754632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45935.624157754632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45935.624157754632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45935.624157754632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45935.624157754632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45935.624157754632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45935.624157754632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45935.624157754632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45935.624157754632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45935.624157754632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45935.624157754632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45935.624157754632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45935.624157754632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45935.624157754632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45935.624157754632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45935.624157754632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45935.624157754632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45935.624157754632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45935.624157754632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45935.624157754632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45935.624157754632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45935.624157754632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45935.624157754632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45935.624157754632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45935.624157754632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45935.624157754632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45935.624157754632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45935.624157754632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45935.624157754632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45935.624157754632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45935.624157754632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45935.624157754632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45935.624157754632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45935.624157754632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45935.624157754632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45935.624157754632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45935.624157754632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45935.624157754632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45935.624157754632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45935.624157754632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45935.624157754632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45935.624157754632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45935.624157754632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45935.624157754632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45935.624157754632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45935.624157754632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45935.624157754632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45935.624157754632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45935.624157754632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45935.624157754632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45935.624157754632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45935.624157754632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45935.624157754632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45935.624157754632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45935.624157754632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45935.624157754632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45935.624157754632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45935.624157754632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45935.624157754632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45935.624157754632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45935.624157754632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45935.624157754632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45935.624157754632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45935.624157754632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45935.624157754632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45935.624157754632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45935.624157754632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45935.624157754632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45935.624157754632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45935.624157754632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45935.624157754632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45935.624157754632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45935.624157754632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45935.624157754632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45935.624157754632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45935.624157754632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45935.624157754632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45935.624157754632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45935.624157754632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45935.624157754632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45935.624157754632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45935.624157754632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45935.624157754632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45935.624157754632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45935.624157754632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45935.624157754632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45935.624157754632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45935.624157754632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45935.624157754632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45935.624157754632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45935.624157754632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45935.624157754632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45935.624157754632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45935.624157754632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45935.624157754632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45935.624157754632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45935.624157754632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45935.624157754632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45935.624157754632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45935.624157754632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45935.624157754632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45935.624157754632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45935.624157754632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45935.624157754632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45935.624157754632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45935.624157754632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45935.624157754632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45935.624157754632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45935.624157754632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45935.624157754632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45935.624157754632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45935.624157754632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45935.624157754632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45935.624157754632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45935.624157754632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45935.624157754632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45935.624157754632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45935.624157754632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45935.624157754632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45935.624157754632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45935.624157754632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45935.624157754632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45935.624157754632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45935.624157754632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45935.624157754632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45935.624157754632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45935.624157754632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45935.624157754632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45935.624157754632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45935.624157754632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45935.624157754632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45935.624157754632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45935.624157754632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45935.624157754632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45935.624157754632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45935.624157754632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45935.624157754632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45935.624157754632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45935.624157754632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45935.624157754632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45935.624157754632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45935.624157754632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45935.624157754632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45935.624157754632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45935.624157754632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45935.624157754632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45935.624157754632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45935.624157754632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45935.624157754632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45935.624157754632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45935.624157754632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45935.624157754632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45935.624157754632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45935.624157754632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45935.624157754632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45935.624157754632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45935.624157754632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45935.624157754632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45935.624157754632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45935.624157754632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45935.624157754632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45935.624157754632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45935.624157754632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45935.624157754632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45935.624157754632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45935.624157754632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45935.624157754632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45935.624157754632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45935.624157754632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45935.624157754632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45935.624157754632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45935.624157754632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45935.624157754632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45935.624157754632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45935.624157754632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45935.624157754632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45935.624157754632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45935.624157754632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45935.624157754632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45935.624157754632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45935.624157754632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45935.624157754632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45935.624157754632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45935.624157754632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45935.624157754632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45935.624157754632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45935.624157754632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45935.624157754632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45935.624157754632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45935.624157754632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45935.624157754632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45935.624157754632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45935.624157754632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45935.624157754632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45935.624157754632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45935.624157754632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45935.624157754632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45935.624157754632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45935.624157754632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45935.624157754632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45935.624157754632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45935.624157754632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45935.624157754632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45935.624157754632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45935.624157754632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45935.624157754632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45935.624157754632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45935.624157754632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45935.624157754632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45935.624157754632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45935.624157754632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45935.624157754632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45935.624157754632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45935.624157754632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45935.624157754632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45935.624157754632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45935.624157754632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45935.624157754632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45935.624157754632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45935.624157754632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45935.624157754632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45935.624157754632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45935.624157754632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45935.624157754632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45935.624157754632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45935.624157754632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45935.624157754632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45935.624157754632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45935.624157754632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45935.624157754632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45935.624157754632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45935.624157754632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45935.624157754632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45935.624157754632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45935.624157754632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45935.624157754632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45935.624157754632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45935.624157754632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45935.624157754632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45935.624157754632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45935.624157754632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45935.624157754632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45935.624157754632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45935.624157754632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45935.624157754632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45935.624157754632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45935.624157754632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45935.624157754632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45935.624157754632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45935.624157754632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45935.624157754632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45935.624157754632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45935.624157754632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45935.624157754632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45935.624157754632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45935.624157754632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45935.624157754632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45935.624157754632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45935.624157754632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45935.624157754632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45935.624157754632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45935.624157754632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45935.624157754632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45935.624157754632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45935.624157754632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45935.624157754632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45935.624157754632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45935.624157754632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45935.624157754632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45935.624157754632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45935.624157754632</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232.1434401620354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0.46721331018488854</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0.10089386573963566</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2</v>
      </c>
      <c r="D5" s="107" t="s">
        <v>34438</v>
      </c>
      <c r="E5" s="112" t="s">
        <v>38964</v>
      </c>
      <c r="F5" s="113">
        <v>45935.602662037039</v>
      </c>
      <c r="G5" s="114">
        <f ca="1">IFERROR(NOW()-F5,"")</f>
        <v>2.1495717592188157E-2</v>
      </c>
      <c r="H5" s="113">
        <v>45935.597002314818</v>
      </c>
      <c r="I5" s="110" t="str">
        <f>IFERROR(VLOOKUP(D5,DB!A:F,6,0),"")</f>
        <v>Generator-SG</v>
      </c>
      <c r="J5" s="110" t="str">
        <f>IFERROR(VLOOKUP(D5,DB!A:G,7,0),"")</f>
        <v>Vandalized</v>
      </c>
      <c r="K5" s="115" t="s">
        <v>39063</v>
      </c>
      <c r="L5" s="107" t="str">
        <f>IFERROR(VLOOKUP(D5,DB!A:I,9,0),"")</f>
        <v>Latis</v>
      </c>
    </row>
    <row r="6" spans="1:16" ht="15" customHeight="1">
      <c r="A6" s="110"/>
      <c r="B6" s="110" t="str">
        <f>IFERROR(VLOOKUP(D6,DB!A:K,11,0),"")</f>
        <v/>
      </c>
      <c r="C6" s="111"/>
      <c r="D6" s="107"/>
      <c r="E6" s="112"/>
      <c r="F6" s="113"/>
      <c r="G6" s="114">
        <f ca="1">IFERROR(NOW()-F6,"")</f>
        <v>45935.624157754632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45935.624157754632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45935.624157754632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45935.624157754632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45935.624157754632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45935.624157754632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45935.624157754632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45935.624157754632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45935.624157754632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45935.624157754632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45935.624157754632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45935.624157754632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45935.624157754632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45935.624157754632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45935.624157754632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45935.624157754632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45935.624157754632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45935.624157754632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45935.624157754632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45935.624157754632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45935.624157754632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45935.624157754632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45935.624157754632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45935.624157754632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45935.624157754632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45935.624157754632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45935.624157754632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45935.624157754632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45935.624157754632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45935.624157754632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45935.624157754632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45935.624157754632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45935.624157754632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45935.624157754632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45935.624157754632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45935.624157754632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45935.624157754632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45935.624157754632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45935.624157754632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45935.624157754632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45935.624157754632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45935.624157754632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45935.624157754632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45935.624157754632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45935.624157754632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45935.624157754632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45935.624157754632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45935.624157754632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45935.624157754632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45935.624157754632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45935.624157754632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45935.624157754632</v>
      </c>
      <c r="H57" s="113"/>
      <c r="I57" s="110" t="str">
        <f>IFERROR(VLOOKUP(D57,DB!A:F,6,0),"")</f>
        <v/>
      </c>
      <c r="J57" s="110" t="str">
        <f>IFERROR(VLOOKUP(D57,DB!A:G,7,0),"")</f>
        <v/>
      </c>
      <c r="K57" s="115"/>
      <c r="L57" s="10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43.792097569443285</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9.4352804398149601</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45935.624157754632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45935.624157754632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45935.624157754632</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45935.624157754632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45935.624157754632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45935.624157754632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45935.624157754632</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45935.624157754632</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45935.624157754632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45935.624157754632</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45935.624157754632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45935.624157754632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45935.624157754632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45935.624157754632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45935.624157754632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45935.624157754632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45935.624157754632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45935.624157754632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45935.624157754632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45935.624157754632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45935.624157754632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45935.624157754632</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45935.624157754632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45935.624157754632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45935.624157754632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45935.624157754632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45935.624157754632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45935.624157754632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45935.624157754632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45935.624157754632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45935.624157754632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45935.624157754632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45935.624157754632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45935.624157754632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45935.624157754632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45935.624157754632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45935.624157754632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45935.624157754632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45935.624157754632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45935.624157754632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45935.624157754632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45935.624157754632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45935.624157754632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45935.624157754632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45935.624157754632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45935.624157754632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45935.624157754632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45935.624157754632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45935.624157754632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45935.624157754632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45935.624157754632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45935.624157754632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45935.624157754632</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45935.624157754632</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45935.624157754632</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45935.624157754632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45935.624157754632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45935.624157754632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45935.624157754632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45935.624157754632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45935.624157754632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45935.624157754632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45935.624157754632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45935.624157754632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45935.624157754632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45935.624157754632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45935.624157754632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45935.624157754632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45935.624157754632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45935.624157754632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45935.624157754632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45935.624157754632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45935.624157754632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45935.624157754632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45935.624157754632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45935.624157754632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45935.624157754632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45935.624157754632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45935.624157754632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45935.624157754632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45935.624157754632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45935.624157754632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45935.624157754632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45935.624157754632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45935.624157754632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45935.624157754632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45935.624157754632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45935.624157754632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45935.624157754632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45935.624157754632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45935.624157754632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45935.624157754632</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45935.624157754632</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45935.624157754632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45935.624157754632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45935.624157754632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45935.624157754632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45935.624157754632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45935.624157754632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45935.624157754632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45935.624157754632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45935.624157754632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45935.624157754632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45935.624157754632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45935.624157754632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45935.624157754632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45935.624157754632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45935.624157754632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45935.624157754632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45935.624157754632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45935.624157754632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45935.624157754632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45935.624157754632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45935.624157754632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45935.624157754632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45935.624157754632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45935.624157754632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45935.624157754632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45935.624157754632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45935.624157754632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45935.624157754632</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45935.624157754632</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45935.624157754632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45935.624157754632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45935.624157754632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45935.624157754632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45935.624157754632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45935.624157754632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45935.624157754632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45935.624157754632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45935.624157754632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45935.624157754632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45935.624157754632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45935.624157754632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45935.624157754632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45935.624157754632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45935.624157754632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45935.624157754632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45935.624157754632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45935.624157754632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45935.624157754632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45935.624157754632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45935.624157754632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45935.624157754632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45935.624157754632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45935.624157754632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45935.624157754632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45935.624157754632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45935.624157754632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45935.624157754632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45935.624157754632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45935.624157754632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45935.624157754632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45935.624157754632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45935.624157754632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45935.624157754632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45935.624157754632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45935.624157754632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45935.624157754632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45935.624157754632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45935.624157754632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45935.624157754632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45935.624157754632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45935.624157754632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45935.624157754632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45935.624157754632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45935.624157754632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45935.624157754632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45935.624157754632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45935.624157754632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45935.624157754632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45935.624157754632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45935.624157754632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45935.624157754632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45935.624157754632</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45935.624157754632</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4"/>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8.8513105324091157</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45935.624157754632</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1.7431855324102798</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tr">
        <f>IFERROR(VLOOKUP(D5,DB!A:K,11,0),"")</f>
        <v>R6</v>
      </c>
      <c r="C5" s="137">
        <v>1</v>
      </c>
      <c r="D5" s="120" t="s">
        <v>33684</v>
      </c>
      <c r="E5" s="137" t="s">
        <v>38964</v>
      </c>
      <c r="F5" s="139">
        <v>45933.705324074072</v>
      </c>
      <c r="G5" s="89">
        <f ca="1">IFERROR(NOW()-F5,"-")</f>
        <v>1.9188336805600557</v>
      </c>
      <c r="H5" s="139">
        <v>45933.228229166663</v>
      </c>
      <c r="I5" s="120" t="str">
        <f>IFERROR(VLOOKUP(D5,DB!A:F,6,0),"")</f>
        <v>SCECO</v>
      </c>
      <c r="J5" s="120" t="str">
        <f>IFERROR(VLOOKUP(D5,DB!A:G,7,0),"")</f>
        <v>Weak</v>
      </c>
      <c r="K5" s="137" t="s">
        <v>39074</v>
      </c>
      <c r="L5" s="126" t="str">
        <f>IFERROR(VLOOKUP(D5,DB!A:I,9,0),"")</f>
        <v>Latis</v>
      </c>
    </row>
    <row r="6" spans="1:16383" ht="31.5" customHeight="1">
      <c r="A6" s="137" t="s">
        <v>39075</v>
      </c>
      <c r="B6" s="120" t="s">
        <v>5398</v>
      </c>
      <c r="C6" s="137">
        <v>1</v>
      </c>
      <c r="D6" s="120" t="s">
        <v>33408</v>
      </c>
      <c r="E6" s="137" t="s">
        <v>38964</v>
      </c>
      <c r="F6" s="138">
        <v>45934.942245370374</v>
      </c>
      <c r="G6" s="89">
        <f ca="1">IFERROR(NOW()-F6,"-")</f>
        <v>0.6819123842578847</v>
      </c>
      <c r="H6" s="139">
        <v>45934.470231481479</v>
      </c>
      <c r="I6" s="120" t="str">
        <f>IFERROR(VLOOKUP(D6,DB!A:F,6,0),"")</f>
        <v>SCECO</v>
      </c>
      <c r="J6" s="120" t="str">
        <f>IFERROR(VLOOKUP(D6,DB!A:G,7,0),"")</f>
        <v>Dead</v>
      </c>
      <c r="K6" s="137" t="s">
        <v>39070</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37" t="s">
        <v>39076</v>
      </c>
      <c r="B7" s="120" t="str">
        <f>IFERROR(VLOOKUP(D7,DB!A:K,11,0),"")</f>
        <v>R6</v>
      </c>
      <c r="C7" s="137">
        <v>1</v>
      </c>
      <c r="D7" s="120" t="s">
        <v>32665</v>
      </c>
      <c r="E7" s="137" t="s">
        <v>38964</v>
      </c>
      <c r="F7" s="139">
        <v>45935.561643518522</v>
      </c>
      <c r="G7" s="89">
        <f ca="1">IFERROR(NOW()-F7,"-")</f>
        <v>6.2514236109564081E-2</v>
      </c>
      <c r="H7" s="139">
        <v>45935.555879629632</v>
      </c>
      <c r="I7" s="120" t="str">
        <f>IFERROR(VLOOKUP(D7,DB!A:F,6,0),"")</f>
        <v>Generator-SG</v>
      </c>
      <c r="J7" s="120" t="str">
        <f>IFERROR(VLOOKUP(D7,DB!A:G,7,0),"")</f>
        <v>Dead</v>
      </c>
      <c r="K7" s="137" t="s">
        <v>39077</v>
      </c>
      <c r="L7" s="126" t="str">
        <f>IFERROR(VLOOKUP(D7,DB!A:I,9,0),"")</f>
        <v>Latis</v>
      </c>
    </row>
    <row r="8" spans="1:16383" ht="31.5" customHeight="1">
      <c r="A8" s="121" t="s">
        <v>39078</v>
      </c>
      <c r="B8" s="120" t="str">
        <f>IFERROR(VLOOKUP(D8,DB!A:K,11,0),"")</f>
        <v>R6</v>
      </c>
      <c r="C8" s="137">
        <v>1</v>
      </c>
      <c r="D8" s="120" t="s">
        <v>31997</v>
      </c>
      <c r="E8" s="137" t="s">
        <v>39069</v>
      </c>
      <c r="F8" s="139">
        <v>45935.599016203705</v>
      </c>
      <c r="G8" s="89">
        <f ca="1">IFERROR(NOW()-F8,"-")</f>
        <v>2.5141550926491618E-2</v>
      </c>
      <c r="H8" s="139">
        <v>45935.565289351849</v>
      </c>
      <c r="I8" s="120" t="str">
        <f>IFERROR(VLOOKUP(D8,DB!A:F,6,0),"")</f>
        <v>SCECO</v>
      </c>
      <c r="J8" s="120" t="str">
        <f>IFERROR(VLOOKUP(D8,DB!A:G,7,0),"")</f>
        <v>Dead</v>
      </c>
      <c r="K8" s="137" t="s">
        <v>39079</v>
      </c>
      <c r="L8" s="126" t="str">
        <f>IFERROR(VLOOKUP(D8,DB!A:I,9,0),"")</f>
        <v>Latis</v>
      </c>
    </row>
    <row r="9" spans="1:16383" ht="31.5" customHeight="1">
      <c r="A9" s="121"/>
      <c r="B9" s="120" t="str">
        <f>IFERROR(VLOOKUP(D9,DB!A:K,11,0),"")</f>
        <v/>
      </c>
      <c r="C9" s="122"/>
      <c r="D9" s="120"/>
      <c r="E9" s="123"/>
      <c r="F9" s="124"/>
      <c r="G9" s="89">
        <f ca="1">IFERROR(NOW()-F9,"-")</f>
        <v>45935.624157754632</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45935.624157754632</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45935.624157754632</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45935.624157754632</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45935.624157754632</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45935.624157754632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45935.624157754632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45935.624157754632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45935.624157754632</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45935.624157754632</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45935.624157754632</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45935.624157754632</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45935.624157754632</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45935.624157754632</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45935.624157754632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45935.624157754632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45935.624157754632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45935.624157754632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45935.624157754632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45935.624157754632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45935.624157754632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45935.624157754632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45935.624157754632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45935.624157754632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45935.624157754632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45935.624157754632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45935.624157754632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45935.624157754632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45935.624157754632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45935.624157754632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45935.624157754632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45935.624157754632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45935.624157754632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45935.624157754632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45935.624157754632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45935.624157754632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45935.624157754632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45935.624157754632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45935.624157754632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45935.624157754632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45935.624157754632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45935.624157754632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45935.624157754632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45935.624157754632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45935.624157754632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45935.624157754632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45935.624157754632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45935.624157754632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45935.624157754632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45935.624157754632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45935.624157754632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45935.624157754632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45935.624157754632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45935.624157754632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45935.624157754632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45935.624157754632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45935.624157754632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45935.624157754632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45935.624157754632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45935.624157754632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45935.624157754632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45935.624157754632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45935.624157754632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45935.624157754632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45935.624157754632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45935.624157754632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45935.624157754632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45935.624157754632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45935.624157754632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45935.624157754632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45935.624157754632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45935.624157754632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45935.624157754632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45935.624157754632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45935.624157754632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45935.624157754632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45935.624157754632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45935.624157754632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45935.624157754632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45935.624157754632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45935.624157754632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45935.624157754632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45935.624157754632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45935.624157754632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45935.624157754632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45935.624157754632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45935.624157754632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45935.624157754632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45935.624157754632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45935.624157754632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45935.624157754632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45935.624157754632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45935.624157754632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45935.624157754632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45935.624157754632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45935.624157754632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45935.624157754632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45935.624157754632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45935.624157754632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45935.624157754632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45935.624157754632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45935.624157754632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45935.624157754632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45935.624157754632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45935.624157754632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45935.624157754632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45935.624157754632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45935.624157754632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45935.624157754632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45935.624157754632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45935.624157754632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45935.624157754632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45935.624157754632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45935.624157754632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45935.624157754632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45935.624157754632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45935.624157754632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45935.624157754632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45935.624157754632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45935.624157754632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45935.624157754632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45935.624157754632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45935.624157754632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45935.624157754632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45935.624157754632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45935.624157754632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45935.624157754632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45935.624157754632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45935.624157754632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45935.624157754632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45935.624157754632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45935.624157754632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45935.624157754632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45935.624157754632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45935.624157754632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45935.624157754632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45935.624157754632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45935.624157754632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45935.624157754632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45935.624157754632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45935.624157754632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45935.624157754632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45935.624157754632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45935.624157754632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45935.624157754632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45935.624157754632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45935.624157754632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45935.624157754632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45935.624157754632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45935.624157754632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45935.624157754632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45935.624157754632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45935.624157754632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45935.624157754632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45935.624157754632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45935.624157754632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45935.624157754632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45935.624157754632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45935.624157754632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45935.624157754632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45935.624157754632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45935.624157754632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45935.624157754632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45935.624157754632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45935.624157754632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45935.624157754632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45935.624157754632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45935.624157754632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45935.624157754632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45935.624157754632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45935.624157754632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45935.624157754632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45935.624157754632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45935.624157754632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45935.624157754632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45935.624157754632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45935.624157754632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45935.624157754632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45935.624157754632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45935.624157754632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45935.624157754632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45935.624157754632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45935.624157754632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45935.624157754632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45935.624157754632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45935.624157754632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45935.624157754632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45935.624157754632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45935.624157754632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45935.624157754632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45935.624157754632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45935.624157754632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45935.624157754632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45935.624157754632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45935.624157754632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45935.624157754632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45935.624157754632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45935.624157754632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45935.624157754632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45935.624157754632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45935.624157754632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45935.624157754632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45935.624157754632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45935.624157754632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45935.624157754632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45935.624157754632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45935.624157754632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45935.624157754632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45935.624157754632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45935.624157754632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45935.624157754632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45935.624157754632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45935.624157754632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45935.624157754632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45935.624157754632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45935.624157754632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45935.624157754632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45935.624157754632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45935.624157754632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45935.624157754632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45935.624157754632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45935.624157754632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45935.624157754632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45935.624157754632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45935.624157754632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45935.624157754632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45935.624157754632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45935.624157754632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45935.624157754632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45935.624157754632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45935.624157754632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45935.624157754632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45935.624157754632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45935.624157754632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45935.624157754632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45935.624157754632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45935.624157754632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45935.624157754632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45935.624157754632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45935.624157754632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45935.624157754632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45935.624157754632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45935.624157754632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45935.624157754632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45935.624157754632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45935.624157754632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45935.624157754632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45935.624157754632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45935.624157754632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45935.624157754632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45935.624157754632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45935.624157754632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45935.624157754632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45935.624157754632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45935.624157754632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45935.624157754632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45935.624157754632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45935.624157754632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45935.624157754632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45935.624157754632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45935.624157754632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45935.624157754632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45935.624157754632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45935.624157754632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45935.624157754632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45935.624157754632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45935.624157754632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45935.624157754632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45935.624157754632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45935.624157754632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45935.624157754632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45935.624157754632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45935.624157754632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45935.624157754632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45935.624157754632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45935.624157754632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45935.624157754632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45935.624157754632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45935.624157754632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45935.624157754632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45935.624157754632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45935.624157754632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45935.624157754632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45935.624157754632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45935.624157754632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45935.624157754632</v>
      </c>
      <c r="H294" s="124"/>
      <c r="I294" s="120" t="str">
        <f>IFERROR(VLOOKUP(D294,DB!A:F,6,0),"")</f>
        <v/>
      </c>
      <c r="J294" s="119" t="str">
        <f>IFERROR(VLOOKUP(D294,DB!A:G,7,0),"")</f>
        <v/>
      </c>
      <c r="K294" s="125"/>
      <c r="L294" s="126" t="str">
        <f>IFERROR(VLOOKUP(D294,DB!A:I,9,0),"")</f>
        <v/>
      </c>
    </row>
  </sheetData>
  <dataValidations count="2">
    <dataValidation allowBlank="1" showInputMessage="1" showErrorMessage="1" sqref="E1" xr:uid="{380493DB-286A-4683-AF55-C78F04945A49}"/>
    <dataValidation type="list" allowBlank="1" showInputMessage="1" showErrorMessage="1" sqref="E3 E6:E7 E9:E29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2025-10-05T11:59:46Z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