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793" documentId="13_ncr:1_{F6CB121F-512D-4AA6-A0C1-0FB36C537598}" xr6:coauthVersionLast="47" xr6:coauthVersionMax="47" xr10:uidLastSave="{6372F9A9-934C-446D-924B-1EFD95550C6B}"/>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5" i="6"/>
  <c r="G2" i="6"/>
  <c r="G3" i="6"/>
  <c r="G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3" i="1"/>
  <c r="J8"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<sst xmlns="http://schemas.openxmlformats.org/spreadsheetml/2006/main" count="178580" uniqueCount="39074">
  <si>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</si>
  <si>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</si>
  <si>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</si>
  <si>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</si>
  <si>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</si>
  <si>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</si>
  <si>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</si>
  <si>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</si>
  <si>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</si>
  <si>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</si>
  <si>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</si>
  <si>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</si>
  <si>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</si>
  <si>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</si>
  <si>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</si>
  <si>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</si>
  <si>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</si>
  <si>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</si>
  <si>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</si>
  <si>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</si>
  <si>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</si>
  <si>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</si>
  <si>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</si>
  <si>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</si>
  <si>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</si>
  <si>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</si>
  <si>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</si>
  <si>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</si>
  <si>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</si>
  <si>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</si>
  <si>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</si>
  <si>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</si>
  <si>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</si>
  <si>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</si>
  <si>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</si>
  <si>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</si>
  <si>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</si>
  <si>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</si>
  <si>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</si>
  <si>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</si>
  <si>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</si>
  <si>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</si>
  <si>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</si>
  <si>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</si>
  <si>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</si>
  <si>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</si>
  <si>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</si>
  <si>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</si>
  <si>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</si>
  <si>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</si>
  <si>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</si>
  <si>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</si>
  <si>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</si>
  <si>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</si>
  <si>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</si>
  <si>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</si>
  <si>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</si>
  <si>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</si>
  <si>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</si>
  <si>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</si>
  <si>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</si>
  <si>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</si>
  <si>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</si>
  <si>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</si>
  <si>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</si>
  <si>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</si>
  <si>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</si>
  <si>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</si>
  <si>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</si>
  <si>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</si>
  <si>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</si>
  <si>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</si>
  <si>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</si>
  <si>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</si>
  <si>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</si>
  <si>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</si>
  <si>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</si>
  <si>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</si>
  <si>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</si>
  <si>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</si>
  <si>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</si>
  <si>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</si>
  <si>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</si>
  <si>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</si>
  <si>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</si>
  <si>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</si>
  <si>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</si>
  <si>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</si>
  <si>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</si>
  <si>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</si>
  <si>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</si>
  <si>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</si>
  <si>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</si>
  <si>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</si>
  <si>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</si>
  <si>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</si>
  <si>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</si>
  <si>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</si>
  <si>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</si>
  <si>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</si>
  <si>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</si>
  <si>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</si>
  <si>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</si>
  <si>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</si>
  <si>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</si>
  <si>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</si>
  <si>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</si>
  <si>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</si>
  <si>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</si>
  <si>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</si>
  <si>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</si>
  <si>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</si>
  <si>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</si>
  <si>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</si>
  <si>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</si>
  <si>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</si>
  <si>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</si>
  <si>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</si>
  <si>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</si>
  <si>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</si>
  <si>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</si>
  <si>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</si>
  <si>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</si>
  <si>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</si>
  <si>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</si>
  <si>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</si>
  <si>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</si>
  <si>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</si>
  <si>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</si>
  <si>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</si>
  <si>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</si>
  <si>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</si>
  <si>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</si>
  <si>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</si>
  <si>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</si>
  <si>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</si>
  <si>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</si>
  <si>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</si>
  <si>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</si>
  <si>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</si>
  <si>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</si>
  <si>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</si>
  <si>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</si>
  <si>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</si>
  <si>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</si>
  <si>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</si>
  <si>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</si>
  <si>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</si>
  <si>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</si>
  <si>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</si>
  <si>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</si>
  <si>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</si>
  <si>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</si>
  <si>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</si>
  <si>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</si>
  <si>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</si>
  <si>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</si>
  <si>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</si>
  <si>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</si>
  <si>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</si>
  <si>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</si>
  <si>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</si>
  <si>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</si>
  <si>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</si>
  <si>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</si>
  <si>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</si>
  <si>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</si>
  <si>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</si>
  <si>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</si>
  <si>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</si>
  <si>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</si>
  <si>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</si>
  <si>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</si>
  <si>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</si>
  <si>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</si>
  <si>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</si>
  <si>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</si>
  <si>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</si>
  <si>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</si>
  <si>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</si>
  <si>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</si>
  <si>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</si>
  <si>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</si>
  <si>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</si>
  <si>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</si>
  <si>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</si>
  <si>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</si>
  <si>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</si>
  <si>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</si>
  <si>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</si>
  <si>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</si>
  <si>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</si>
  <si>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</si>
  <si>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</si>
  <si>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</si>
  <si>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</si>
  <si>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</si>
  <si>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</si>
  <si>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</si>
  <si>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</si>
  <si>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</si>
  <si>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</si>
  <si>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</si>
  <si>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</si>
  <si>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</si>
  <si>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</si>
  <si>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</si>
  <si>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</si>
  <si>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</si>
  <si>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</si>
  <si>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</si>
  <si>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</si>
  <si>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</si>
  <si>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</si>
  <si>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</si>
  <si>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</si>
  <si>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</si>
  <si>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</si>
  <si>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</si>
  <si>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</si>
  <si>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</si>
  <si>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</si>
  <si>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</si>
  <si>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</si>
  <si>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</si>
  <si>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</si>
  <si>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</si>
  <si>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</si>
  <si>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</si>
  <si>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</si>
  <si>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</si>
  <si>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</si>
  <si>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</si>
  <si>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</si>
  <si>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</si>
  <si>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</si>
  <si>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</si>
  <si>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</si>
  <si>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</si>
  <si>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</si>
  <si>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</si>
  <si>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</si>
  <si>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</si>
  <si>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</si>
  <si>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</si>
  <si>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</si>
  <si>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</si>
  <si>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</si>
  <si>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</si>
  <si>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</si>
  <si>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</si>
  <si>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</si>
  <si>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</si>
  <si>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</si>
  <si>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</si>
  <si>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</si>
  <si>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</si>
  <si>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</si>
  <si>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</si>
  <si>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</si>
  <si>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</si>
  <si>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</si>
  <si>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</si>
  <si>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</si>
  <si>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</si>
  <si>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</si>
  <si>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</si>
  <si>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</si>
  <si>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</si>
  <si>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</si>
  <si>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</si>
  <si>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</si>
  <si>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</si>
  <si>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</si>
  <si>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</si>
  <si>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</si>
  <si>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</si>
  <si>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</si>
  <si>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</si>
  <si>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</si>
  <si>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</si>
  <si>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</si>
  <si>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</si>
  <si>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</si>
  <si>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</si>
  <si>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</si>
  <si>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</si>
  <si>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</si>
  <si>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</si>
  <si>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</si>
  <si>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</si>
  <si>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</si>
  <si>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</si>
  <si>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</si>
  <si>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</si>
  <si>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</si>
  <si>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</si>
  <si>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</si>
  <si>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</si>
  <si>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</si>
  <si>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</si>
  <si>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</si>
  <si>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</si>
  <si>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</si>
  <si>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</si>
  <si>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</si>
  <si>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</si>
  <si>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</si>
  <si>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</si>
  <si>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</si>
  <si>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</si>
  <si>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</si>
  <si>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</si>
  <si>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</si>
  <si>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</si>
  <si>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</si>
  <si>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</si>
  <si>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</si>
  <si>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</si>
  <si>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</si>
  <si>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</si>
  <si>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</si>
  <si>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</si>
  <si>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</si>
  <si>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</si>
  <si>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</si>
  <si>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</si>
  <si>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</si>
  <si>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</si>
  <si>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</si>
  <si>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</si>
  <si>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</si>
  <si>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</si>
  <si>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</si>
  <si>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</si>
  <si>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</si>
  <si>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</si>
  <si>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</si>
  <si>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</si>
  <si>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</si>
  <si>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</si>
  <si>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</si>
  <si>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</si>
  <si>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</si>
  <si>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</si>
  <si>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</si>
  <si>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</si>
  <si>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</si>
  <si>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</si>
  <si>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</si>
  <si>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</si>
  <si>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</si>
  <si>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</si>
  <si>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</si>
  <si>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</si>
  <si>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</si>
  <si>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</si>
  <si>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</si>
  <si>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</si>
  <si>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</si>
  <si>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</si>
  <si>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</si>
  <si>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</si>
  <si>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</si>
  <si>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</si>
  <si>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</si>
  <si>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</si>
  <si>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</si>
  <si>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</si>
  <si>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</si>
  <si>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</si>
  <si>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</si>
  <si>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</si>
  <si>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</si>
  <si>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</si>
  <si>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</si>
  <si>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</si>
  <si>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</si>
  <si>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</si>
  <si>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</si>
  <si>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</si>
  <si>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</si>
  <si>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</si>
  <si>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</si>
  <si>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</si>
  <si>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</si>
  <si>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</si>
  <si>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</si>
  <si>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</si>
  <si>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</si>
  <si>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</si>
  <si>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</si>
  <si>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</si>
  <si>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</si>
  <si>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</si>
  <si>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</si>
  <si>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</si>
  <si>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</si>
  <si>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</si>
  <si>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</si>
  <si>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</si>
  <si>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</si>
  <si>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</si>
  <si>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</si>
  <si>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</si>
  <si>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</si>
  <si>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</si>
  <si>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</si>
  <si>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</si>
  <si>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</si>
  <si>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</si>
  <si>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</si>
  <si>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</si>
  <si>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</si>
  <si>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</si>
  <si>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</si>
  <si>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</si>
  <si>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</si>
  <si>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</si>
  <si>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</si>
  <si>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</si>
  <si>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</si>
  <si>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</si>
  <si>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</si>
  <si>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</si>
  <si>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</si>
  <si>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</si>
  <si>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</si>
  <si>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</si>
  <si>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</si>
  <si>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</si>
  <si>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</si>
  <si>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</si>
  <si>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</si>
  <si>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</si>
  <si>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</si>
  <si>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</si>
  <si>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</si>
  <si>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</si>
  <si>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</si>
  <si>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</si>
  <si>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</si>
  <si>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</si>
  <si>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</si>
  <si>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</si>
  <si>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</si>
  <si>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</si>
  <si>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</si>
  <si>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</si>
  <si>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</si>
  <si>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</si>
  <si>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</si>
  <si>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</si>
  <si>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</si>
  <si>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</si>
  <si>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</si>
  <si>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</si>
  <si>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</si>
  <si>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</si>
  <si>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</si>
  <si>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</si>
  <si>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</si>
  <si>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</si>
  <si>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</si>
  <si>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</si>
  <si>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</si>
  <si>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</si>
  <si>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</si>
  <si>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</si>
  <si>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</si>
  <si>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</si>
  <si>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</si>
  <si>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</si>
  <si>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</si>
  <si>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</si>
  <si>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</si>
  <si>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</si>
  <si>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</si>
  <si>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</si>
  <si>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</si>
  <si>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</si>
  <si>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</si>
  <si>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</si>
  <si>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</si>
  <si>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</si>
  <si>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</si>
  <si>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</si>
  <si>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</si>
  <si>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</si>
  <si>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</si>
  <si>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</si>
  <si>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</si>
  <si>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</si>
  <si>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</si>
  <si>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</si>
  <si>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</si>
  <si>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</si>
  <si>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</si>
  <si>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</si>
  <si>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</si>
  <si>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</si>
  <si>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</si>
  <si>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</si>
  <si>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</si>
  <si>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</si>
  <si>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</si>
  <si>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</si>
  <si>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</si>
  <si>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</si>
  <si>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</si>
  <si>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</si>
  <si>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</si>
  <si>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</si>
  <si>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</si>
  <si>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</si>
  <si>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</si>
  <si>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</si>
  <si>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</si>
  <si>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</si>
  <si>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</si>
  <si>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</si>
  <si>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</si>
  <si>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</si>
  <si>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</si>
  <si>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</si>
  <si>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</si>
  <si>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</si>
  <si>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</si>
  <si>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</si>
  <si>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</si>
  <si>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</si>
  <si>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</si>
  <si>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</si>
  <si>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</si>
  <si>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</si>
  <si>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</si>
  <si>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</si>
  <si>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</si>
  <si>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</si>
  <si>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</si>
  <si>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</si>
  <si>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</si>
  <si>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</si>
  <si>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</si>
  <si>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</si>
  <si>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</si>
  <si>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</si>
  <si>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</si>
  <si>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</si>
  <si>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</si>
  <si>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</si>
  <si>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</si>
  <si>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</si>
  <si>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</si>
  <si>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</si>
  <si>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</si>
  <si>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</si>
  <si>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</si>
  <si>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</si>
  <si>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</si>
  <si>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</si>
  <si>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</si>
  <si>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</si>
  <si>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</si>
  <si>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</si>
  <si>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</si>
  <si>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</si>
  <si>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</si>
  <si>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</si>
  <si>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</si>
  <si>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</si>
  <si>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</si>
  <si>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</si>
  <si>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</si>
  <si>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</si>
  <si>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</si>
  <si>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</si>
  <si>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</si>
  <si>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</si>
  <si>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</si>
  <si>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</si>
  <si>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</si>
  <si>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</si>
  <si>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</si>
  <si>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</si>
  <si>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</si>
  <si>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</si>
  <si>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</si>
  <si>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</si>
  <si>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</si>
  <si>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</si>
  <si>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</si>
  <si>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</si>
  <si>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</si>
  <si>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</si>
  <si>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</si>
  <si>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</si>
  <si>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</si>
  <si>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</si>
  <si>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</si>
  <si>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</si>
  <si>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</si>
  <si>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</si>
  <si>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</si>
  <si>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</si>
  <si>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</si>
  <si>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</si>
  <si>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</si>
  <si>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</si>
  <si>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</si>
  <si>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</si>
  <si>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</si>
  <si>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</si>
  <si>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</si>
  <si>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</si>
  <si>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</si>
  <si>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</si>
  <si>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</si>
  <si>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</si>
  <si>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</si>
  <si>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</si>
  <si>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</si>
  <si>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</si>
  <si>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</si>
  <si>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</si>
  <si>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</si>
  <si>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</si>
  <si>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</si>
  <si>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</si>
  <si>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</si>
  <si>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</si>
  <si>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</si>
  <si>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</si>
  <si>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</si>
  <si>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</si>
  <si>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</si>
  <si>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</si>
  <si>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</si>
  <si>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</si>
  <si>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</si>
  <si>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</si>
  <si>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</si>
  <si>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</si>
  <si>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</si>
  <si>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</si>
  <si>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</si>
  <si>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</si>
  <si>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</si>
  <si>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</si>
  <si>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</si>
  <si>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</si>
  <si>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</si>
  <si>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</si>
  <si>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</si>
  <si>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</si>
  <si>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</si>
  <si>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</si>
  <si>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</si>
  <si>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</si>
  <si>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</si>
  <si>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</si>
  <si>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</si>
  <si>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</si>
  <si>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</si>
  <si>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</si>
  <si>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</si>
  <si>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</si>
  <si>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</si>
  <si>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</si>
  <si>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</si>
  <si>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</si>
  <si>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</si>
  <si>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</si>
  <si>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</si>
  <si>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</si>
  <si>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</si>
  <si>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</si>
  <si>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</si>
  <si>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</si>
  <si>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</si>
  <si>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</si>
  <si>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</si>
  <si>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</si>
  <si>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</si>
  <si>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</si>
  <si>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</si>
  <si>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</si>
  <si>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</si>
  <si>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</si>
  <si>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</si>
  <si>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</si>
  <si>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</si>
  <si>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</si>
  <si>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</si>
  <si>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</si>
  <si>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</si>
  <si>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</si>
  <si>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</si>
  <si>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</si>
  <si>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</si>
  <si>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</si>
  <si>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</si>
  <si>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</si>
  <si>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</si>
  <si>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</si>
  <si>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</si>
  <si>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</si>
  <si>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</si>
  <si>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</si>
  <si>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</si>
  <si>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</si>
  <si>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</si>
  <si>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</si>
  <si>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</si>
  <si>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</si>
  <si>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</si>
  <si>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</si>
  <si>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</si>
  <si>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</si>
  <si>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</si>
  <si>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</si>
  <si>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</si>
  <si>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</si>
  <si>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</si>
  <si>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</si>
  <si>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</si>
  <si>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</si>
  <si>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</si>
  <si>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</si>
  <si>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</si>
  <si>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</si>
  <si>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</si>
  <si>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</si>
  <si>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</si>
  <si>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</si>
  <si>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</si>
  <si>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</si>
  <si>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</si>
  <si>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</si>
  <si>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</si>
  <si>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</si>
  <si>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</si>
  <si>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</si>
  <si>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</si>
  <si>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</si>
  <si>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</si>
  <si>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</si>
  <si>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</si>
  <si>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</si>
  <si>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</si>
  <si>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</si>
  <si>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</si>
  <si>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</si>
  <si>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</si>
  <si>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</si>
  <si>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</si>
  <si>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</si>
  <si>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</si>
  <si>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</si>
  <si>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</si>
  <si>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</si>
  <si>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</si>
  <si>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</si>
  <si>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</si>
  <si>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</si>
  <si>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</si>
  <si>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</si>
  <si>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</si>
  <si>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</si>
  <si>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</si>
  <si>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</si>
  <si>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</si>
  <si>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</si>
  <si>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</si>
  <si>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</si>
  <si>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</si>
  <si>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</si>
  <si>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</si>
  <si>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</si>
  <si>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</si>
  <si>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</si>
  <si>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</si>
  <si>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</si>
  <si>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</si>
  <si>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</si>
  <si>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</si>
  <si>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</si>
  <si>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</si>
  <si>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</si>
  <si>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</si>
  <si>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</si>
  <si>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</si>
  <si>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</si>
  <si>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</si>
  <si>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</si>
  <si>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</si>
  <si>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</si>
  <si>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</si>
  <si>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</si>
  <si>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</si>
  <si>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</si>
  <si>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</si>
  <si>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</si>
  <si>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</si>
  <si>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</si>
  <si>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</si>
  <si>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</si>
  <si>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</si>
  <si>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</si>
  <si>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</si>
  <si>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</si>
  <si>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</si>
  <si>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</si>
  <si>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</si>
  <si>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</si>
  <si>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</si>
  <si>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</si>
  <si>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</si>
  <si>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</si>
  <si>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</si>
  <si>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</si>
  <si>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</si>
  <si>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</si>
  <si>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</si>
  <si>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</si>
  <si>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</si>
  <si>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</si>
  <si>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</si>
  <si>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</si>
  <si>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</si>
  <si>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</si>
  <si>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</si>
  <si>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</si>
  <si>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</si>
  <si>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</si>
  <si>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</si>
  <si>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</si>
  <si>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</si>
  <si>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</si>
  <si>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</si>
  <si>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</si>
  <si>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</si>
  <si>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</si>
  <si>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</si>
  <si>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</si>
  <si>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</si>
  <si>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</si>
  <si>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</si>
  <si>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</si>
  <si>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</si>
  <si>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</si>
  <si>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</si>
  <si>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</si>
  <si>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</si>
  <si>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</si>
  <si>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</si>
  <si>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</si>
  <si>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</si>
  <si>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</si>
  <si>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</si>
  <si>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</si>
  <si>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</si>
  <si>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</si>
  <si>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</si>
  <si>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</si>
  <si>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</si>
  <si>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</si>
  <si>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</si>
  <si>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</si>
  <si>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</si>
  <si>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</si>
  <si>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</si>
  <si>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</si>
  <si>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</si>
  <si>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</si>
  <si>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</si>
  <si>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</si>
  <si>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</si>
  <si>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</si>
  <si>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</si>
  <si>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</si>
  <si>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</si>
  <si>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</si>
  <si>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</si>
  <si>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</si>
  <si>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</si>
  <si>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</si>
  <si>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</si>
  <si>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</si>
  <si>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</si>
  <si>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</si>
  <si>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</si>
  <si>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</si>
  <si>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</si>
  <si>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</si>
  <si>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</si>
  <si>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</si>
  <si>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</si>
  <si>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</si>
  <si>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</si>
  <si>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</si>
  <si>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</si>
  <si>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</si>
  <si>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</si>
  <si>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</si>
  <si>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</si>
  <si>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</si>
  <si>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</si>
  <si>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</si>
  <si>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</si>
  <si>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</si>
  <si>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</si>
  <si>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</si>
  <si>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</si>
  <si>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</si>
  <si>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</si>
  <si>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</si>
  <si>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</si>
  <si>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</si>
  <si>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</si>
  <si>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</si>
  <si>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</si>
  <si>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</si>
  <si>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</si>
  <si>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</si>
  <si>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</si>
  <si>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</si>
  <si>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</si>
  <si>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</si>
  <si>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</si>
  <si>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</si>
  <si>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</si>
  <si>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</si>
  <si>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</si>
  <si>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</si>
  <si>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</si>
  <si>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</si>
  <si>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</si>
  <si>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</si>
  <si>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</si>
  <si>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</si>
  <si>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</si>
  <si>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</si>
  <si>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</si>
  <si>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</si>
  <si>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</si>
  <si>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</si>
  <si>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</si>
  <si>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</si>
  <si>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</si>
  <si>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</si>
  <si>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</si>
  <si>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</si>
  <si>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</si>
  <si>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</si>
  <si>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</si>
  <si>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</si>
  <si>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</si>
  <si>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</si>
  <si>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</si>
  <si>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</si>
  <si>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</si>
  <si>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</si>
  <si>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</si>
  <si>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</si>
  <si>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</si>
  <si>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</si>
  <si>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</si>
  <si>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</si>
  <si>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</si>
  <si>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</si>
  <si>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</si>
  <si>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</si>
  <si>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</si>
  <si>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</si>
  <si>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</si>
  <si>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</si>
  <si>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</si>
  <si>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</si>
  <si>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</si>
  <si>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</si>
  <si>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</si>
  <si>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</si>
  <si>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</si>
  <si>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</si>
  <si>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</si>
  <si>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</si>
  <si>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</si>
  <si>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</si>
  <si>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</si>
  <si>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</si>
  <si>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</si>
  <si>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</si>
  <si>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</si>
  <si>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</si>
  <si>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</si>
  <si>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</si>
  <si>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</si>
  <si>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</si>
  <si>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</si>
  <si>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</si>
  <si>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</si>
  <si>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</si>
  <si>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</si>
  <si>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</si>
  <si>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</si>
  <si>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</si>
  <si>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</si>
  <si>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</si>
  <si>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</si>
  <si>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</si>
  <si>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</si>
  <si>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</si>
  <si>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</si>
  <si>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</si>
  <si>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</si>
  <si>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</si>
  <si>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</si>
  <si>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</si>
  <si>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</si>
  <si>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</si>
  <si>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</si>
  <si>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</si>
  <si>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</si>
  <si>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</si>
  <si>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</si>
  <si>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</si>
  <si>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</si>
  <si>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</si>
  <si>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</si>
  <si>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</si>
  <si>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</si>
  <si>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</si>
  <si>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</si>
  <si>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</si>
  <si>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</si>
  <si>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</si>
  <si>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</si>
  <si>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</si>
  <si>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</si>
  <si>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</si>
  <si>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</si>
  <si>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</si>
  <si>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</si>
  <si>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</si>
  <si>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</si>
  <si>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</si>
  <si>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</si>
  <si>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</si>
  <si>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</si>
  <si>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</si>
  <si>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</si>
  <si>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</si>
  <si>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</si>
  <si>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</si>
  <si>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</si>
  <si>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</si>
  <si>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</si>
  <si>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</si>
  <si>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</si>
  <si>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</si>
  <si>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</si>
  <si>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</si>
  <si>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</si>
  <si>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</si>
  <si>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</si>
  <si>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</si>
  <si>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</si>
  <si>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</si>
  <si>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</si>
  <si>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</si>
  <si>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</si>
  <si>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</si>
  <si>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</si>
  <si>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</si>
  <si>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</si>
  <si>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</si>
  <si>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</si>
  <si>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</si>
  <si>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</si>
  <si>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</si>
  <si>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</si>
  <si>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</si>
  <si>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</si>
  <si>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</si>
  <si>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</si>
  <si>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</si>
  <si>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</si>
  <si>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</si>
  <si>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</si>
  <si>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</si>
  <si>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</si>
  <si>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</si>
  <si>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</si>
  <si>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</si>
  <si>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</si>
  <si>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</si>
  <si>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</si>
  <si>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</si>
  <si>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</si>
  <si>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</si>
  <si>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</si>
  <si>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</si>
  <si>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</si>
  <si>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</si>
  <si>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</si>
  <si>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</si>
  <si>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</si>
  <si>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</si>
  <si>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</si>
  <si>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</si>
  <si>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</si>
  <si>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</si>
  <si>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</si>
  <si>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</si>
  <si>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</si>
  <si>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</si>
  <si>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</si>
  <si>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</si>
  <si>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</si>
  <si>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</si>
  <si>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</si>
  <si>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</si>
  <si>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</si>
  <si>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</si>
  <si>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</si>
  <si>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</si>
  <si>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</si>
  <si>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</si>
  <si>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</si>
  <si>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</si>
  <si>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</si>
  <si>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</si>
  <si>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</si>
  <si>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</si>
  <si>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</si>
  <si>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</si>
  <si>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</si>
  <si>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</si>
  <si>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</si>
  <si>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</si>
  <si>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</si>
  <si>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</si>
  <si>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</si>
  <si>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</si>
  <si>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</si>
  <si>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</si>
  <si>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</si>
  <si>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</si>
  <si>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</si>
  <si>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</si>
  <si>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</si>
  <si>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</si>
  <si>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</si>
  <si>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</si>
  <si>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</si>
  <si>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</si>
  <si>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</si>
  <si>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</si>
  <si>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</si>
  <si>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</si>
  <si>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</si>
  <si>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</si>
  <si>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</si>
  <si>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</si>
  <si>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</si>
  <si>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</si>
  <si>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</si>
  <si>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</si>
  <si>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</si>
  <si>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</si>
  <si>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</si>
  <si>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</si>
  <si>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</si>
  <si>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</si>
  <si>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</si>
  <si>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</si>
  <si>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</si>
  <si>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</si>
  <si>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</si>
  <si>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</si>
  <si>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</si>
  <si>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</si>
  <si>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</si>
  <si>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</si>
  <si>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</si>
  <si>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</si>
  <si>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</si>
  <si>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</si>
  <si>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</si>
  <si>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</si>
  <si>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</si>
  <si>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</si>
  <si>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</si>
  <si>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</si>
  <si>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</si>
  <si>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</si>
  <si>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</si>
  <si>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</si>
  <si>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</si>
  <si>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</si>
  <si>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</si>
  <si>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</si>
  <si>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</si>
  <si>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</si>
  <si>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</si>
  <si>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</si>
  <si>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</si>
  <si>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</si>
  <si>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</si>
  <si>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</si>
  <si>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</si>
  <si>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</si>
  <si>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</si>
  <si>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</si>
  <si>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</si>
  <si>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</si>
  <si>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</si>
  <si>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</si>
  <si>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</si>
  <si>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</si>
  <si>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</si>
  <si>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</si>
  <si>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</si>
  <si>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</si>
  <si>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</si>
  <si>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</si>
  <si>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</si>
  <si>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</si>
  <si>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</si>
  <si>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</si>
  <si>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</si>
  <si>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</si>
  <si>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</si>
  <si>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</si>
  <si>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</si>
  <si>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</si>
  <si>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</si>
  <si>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</si>
  <si>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</si>
  <si>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</si>
  <si>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</si>
  <si>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</si>
  <si>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</si>
  <si>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</si>
  <si>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</si>
  <si>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</si>
  <si>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</si>
  <si>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</si>
  <si>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</si>
  <si>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</si>
  <si>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</si>
  <si>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</si>
  <si>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</si>
  <si>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</si>
  <si>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</si>
  <si>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</si>
  <si>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</si>
  <si>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</si>
  <si>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</si>
  <si>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</si>
  <si>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</si>
  <si>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</si>
  <si>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</si>
  <si>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</si>
  <si>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</si>
  <si>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</si>
  <si>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</si>
  <si>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</si>
  <si>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</si>
  <si>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</si>
  <si>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</si>
  <si>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</si>
  <si>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</si>
  <si>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</si>
  <si>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</si>
  <si>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</si>
  <si>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</si>
  <si>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</si>
  <si>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</si>
  <si>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</si>
  <si>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</si>
  <si>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</si>
  <si>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</si>
  <si>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</si>
  <si>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</si>
  <si>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</si>
  <si>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</si>
  <si>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</si>
  <si>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</si>
  <si>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</si>
  <si>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</si>
  <si>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</si>
  <si>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</si>
  <si>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</si>
  <si>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</si>
  <si>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</si>
  <si>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</si>
  <si>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</si>
  <si>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</si>
  <si>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</si>
  <si>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</si>
  <si>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</si>
  <si>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</si>
  <si>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</si>
  <si>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</si>
  <si>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</si>
  <si>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</si>
  <si>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</si>
  <si>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</si>
  <si>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</si>
  <si>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</si>
  <si>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</si>
  <si>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</si>
  <si>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</si>
  <si>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</si>
  <si>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</si>
  <si>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</si>
  <si>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</si>
  <si>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</si>
  <si>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</si>
  <si>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</si>
  <si>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</si>
  <si>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</si>
  <si>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</si>
  <si>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</si>
  <si>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</si>
  <si>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</si>
  <si>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</si>
  <si>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</si>
  <si>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</si>
  <si>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</si>
  <si>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</si>
  <si>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</si>
  <si>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</si>
  <si>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</si>
  <si>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</si>
  <si>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</si>
  <si>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</si>
  <si>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</si>
  <si>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</si>
  <si>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</si>
  <si>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</si>
  <si>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</si>
  <si>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</si>
  <si>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</si>
  <si>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</si>
  <si>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</si>
  <si>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</si>
  <si>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</si>
  <si>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</si>
  <si>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</si>
  <si>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</si>
  <si>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</si>
  <si>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</si>
  <si>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</si>
  <si>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</si>
  <si>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</si>
  <si>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</si>
  <si>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</si>
  <si>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</si>
  <si>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</si>
  <si>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</si>
  <si>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</si>
  <si>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</si>
  <si>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</si>
  <si>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</si>
  <si>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</si>
  <si>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</si>
  <si>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</si>
  <si>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</si>
  <si>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</si>
  <si>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</si>
  <si>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</si>
  <si>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</si>
  <si>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</si>
  <si>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</si>
  <si>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</si>
  <si>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</si>
  <si>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</si>
  <si>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</si>
  <si>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</si>
  <si>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</si>
  <si>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</si>
  <si>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</si>
  <si>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</si>
  <si>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</si>
  <si>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</si>
  <si>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</si>
  <si>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</si>
  <si>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</si>
  <si>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</si>
  <si>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</si>
  <si>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</si>
  <si>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</si>
  <si>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</si>
  <si>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</si>
  <si>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</si>
  <si>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</si>
  <si>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</si>
  <si>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</si>
  <si>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</si>
  <si>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</si>
  <si>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</si>
  <si>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</si>
  <si>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</si>
  <si>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</si>
  <si>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</si>
  <si>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</si>
  <si>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</si>
  <si>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</si>
  <si>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</si>
  <si>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</si>
  <si>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</si>
  <si>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</si>
  <si>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</si>
  <si>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</si>
  <si>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</si>
  <si>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</si>
  <si>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</si>
  <si>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</si>
  <si>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</si>
  <si>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</si>
  <si>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</si>
  <si>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</si>
  <si>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</si>
  <si>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</si>
  <si>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</si>
  <si>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</si>
  <si>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</si>
  <si>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</si>
  <si>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</si>
  <si>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</si>
  <si>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</si>
  <si>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</si>
  <si>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</si>
  <si>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</si>
  <si>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</si>
  <si>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</si>
  <si>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</si>
  <si>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</si>
  <si>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</si>
  <si>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</si>
  <si>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</si>
  <si>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</si>
  <si>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</si>
  <si>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</si>
  <si>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</si>
  <si>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</si>
  <si>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</si>
  <si>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</si>
  <si>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</si>
  <si>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</si>
  <si>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</si>
  <si>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</si>
  <si>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</si>
  <si>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</si>
  <si>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</si>
  <si>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</si>
  <si>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</si>
  <si>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</si>
  <si>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</si>
  <si>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</si>
  <si>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</si>
  <si>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</si>
  <si>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</si>
  <si>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</si>
  <si>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</si>
  <si>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</si>
  <si>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</si>
  <si>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</si>
  <si>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</si>
  <si>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</si>
  <si>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</si>
  <si>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</si>
  <si>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</si>
  <si>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</si>
  <si>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</si>
  <si>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</si>
  <si>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</si>
  <si>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</si>
  <si>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</si>
  <si>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</si>
  <si>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</si>
  <si>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</si>
  <si>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</si>
  <si>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</si>
  <si>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</si>
  <si>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</si>
  <si>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</si>
  <si>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</si>
  <si>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</si>
  <si>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</si>
  <si>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</si>
  <si>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</si>
  <si>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</si>
  <si>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</si>
  <si>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</si>
  <si>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</si>
  <si>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</si>
  <si>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</si>
  <si>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</si>
  <si>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</si>
  <si>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</si>
  <si>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</si>
  <si>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</si>
  <si>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</si>
  <si>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</si>
  <si>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</si>
  <si>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</si>
  <si>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</si>
  <si>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</si>
  <si>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</si>
  <si>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</si>
  <si>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</si>
  <si>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</si>
  <si>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</si>
  <si>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</si>
  <si>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</si>
  <si>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</si>
  <si>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</si>
  <si>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</si>
  <si>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</si>
  <si>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</si>
  <si>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</si>
  <si>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</si>
  <si>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</si>
  <si>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</si>
  <si>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</si>
  <si>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</si>
  <si>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</si>
  <si>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</si>
  <si>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</si>
  <si>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</si>
  <si>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</si>
  <si>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</si>
  <si>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</si>
  <si>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</si>
  <si>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</si>
  <si>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</si>
  <si>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</si>
  <si>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</si>
  <si>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</si>
  <si>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</si>
  <si>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</si>
  <si>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</si>
  <si>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</si>
  <si>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</si>
  <si>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</si>
  <si>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</si>
  <si>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</si>
  <si>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</si>
  <si>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</si>
  <si>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</si>
  <si>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</si>
  <si>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</si>
  <si>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</si>
  <si>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</si>
  <si>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</si>
  <si>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</si>
  <si>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</si>
  <si>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</si>
  <si>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</si>
  <si>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</si>
  <si>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</si>
  <si>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</si>
  <si>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</si>
  <si>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</si>
  <si>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</si>
  <si>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</si>
  <si>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</si>
  <si>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</si>
  <si>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</si>
  <si>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</si>
  <si>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</si>
  <si>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</si>
  <si>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</si>
  <si>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</si>
  <si>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</si>
  <si>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</si>
  <si>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</si>
  <si>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</si>
  <si>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</si>
  <si>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</si>
  <si>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</si>
  <si>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</si>
  <si>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</si>
  <si>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</si>
  <si>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</si>
  <si>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</si>
  <si>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</si>
  <si>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</si>
  <si>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</si>
  <si>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</si>
  <si>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</si>
  <si>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</si>
  <si>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</si>
  <si>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</si>
  <si>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</si>
  <si>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</si>
  <si>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</si>
  <si>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</si>
  <si>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</si>
  <si>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</si>
  <si>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</si>
  <si>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</si>
  <si>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</si>
  <si>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</si>
  <si>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</si>
  <si>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</si>
  <si>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</si>
  <si>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</si>
  <si>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</si>
  <si>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</si>
  <si>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</si>
  <si>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</si>
  <si>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</si>
  <si>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</si>
  <si>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</si>
  <si>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</si>
  <si>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</si>
  <si>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</si>
  <si>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</si>
  <si>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</si>
  <si>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</si>
  <si>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</si>
  <si>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</si>
  <si>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</si>
  <si>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</si>
  <si>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</si>
  <si>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</si>
  <si>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</si>
  <si>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</si>
  <si>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</si>
  <si>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</si>
  <si>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</si>
  <si>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</si>
  <si>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</si>
  <si>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</si>
  <si>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</si>
  <si>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</si>
  <si>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</si>
  <si>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</si>
  <si>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</si>
  <si>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</si>
  <si>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</si>
  <si>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</si>
  <si>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</si>
  <si>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</si>
  <si>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</si>
  <si>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</si>
  <si>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</si>
  <si>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</si>
  <si>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</si>
  <si>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</si>
  <si>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</si>
  <si>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</si>
  <si>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</si>
  <si>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</si>
  <si>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</si>
  <si>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</si>
  <si>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</si>
  <si>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</si>
  <si>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</si>
  <si>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</si>
  <si>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</si>
  <si>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</si>
  <si>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</si>
  <si>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</si>
  <si>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</si>
  <si>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</si>
  <si>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</si>
  <si>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</si>
  <si>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</si>
  <si>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</si>
  <si>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</si>
  <si>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</si>
  <si>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</si>
  <si>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</si>
  <si>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</si>
  <si>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</si>
  <si>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</si>
  <si>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</si>
  <si>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</si>
  <si>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</si>
  <si>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</si>
  <si>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</si>
  <si>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</si>
  <si>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</si>
  <si>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</si>
  <si>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</si>
  <si>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</si>
  <si>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</si>
  <si>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</si>
  <si>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</si>
  <si>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</si>
  <si>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</si>
  <si>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</si>
  <si>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</si>
  <si>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</si>
  <si>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</si>
  <si>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</si>
  <si>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</si>
  <si>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</si>
  <si>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</si>
  <si>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</si>
  <si>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</si>
  <si>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</si>
  <si>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</si>
  <si>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</si>
  <si>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</si>
  <si>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</si>
  <si>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</si>
  <si>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</si>
  <si>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</si>
  <si>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</si>
  <si>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</si>
  <si>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</si>
  <si>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</si>
  <si>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</si>
  <si>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</si>
  <si>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</si>
  <si>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</si>
  <si>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</si>
  <si>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</si>
  <si>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</si>
  <si>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</si>
  <si>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</si>
  <si>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</si>
  <si>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</si>
  <si>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</si>
  <si>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</si>
  <si>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</si>
  <si>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</si>
  <si>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</si>
  <si>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</si>
  <si>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</si>
  <si>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</si>
  <si>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</si>
  <si>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</si>
  <si>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</si>
  <si>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</si>
  <si>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</si>
  <si>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</si>
  <si>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</si>
  <si>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</si>
  <si>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</si>
  <si>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</si>
  <si>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</si>
  <si>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</si>
  <si>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</si>
  <si>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</si>
  <si>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</si>
  <si>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</si>
  <si>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</si>
  <si>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</si>
  <si>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</si>
  <si>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</si>
  <si>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</si>
  <si>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</si>
  <si>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</si>
  <si>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</si>
  <si>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</si>
  <si>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</si>
  <si>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</si>
  <si>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</si>
  <si>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</si>
  <si>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</si>
  <si>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</si>
  <si>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</si>
  <si>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</si>
  <si>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</si>
  <si>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</si>
  <si>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</si>
  <si>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</si>
  <si>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</si>
  <si>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</si>
  <si>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</si>
  <si>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</si>
  <si>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</si>
  <si>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</si>
  <si>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</si>
  <si>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</si>
  <si>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</si>
  <si>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</si>
  <si>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</si>
  <si>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</si>
  <si>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</si>
  <si>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</si>
  <si>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</si>
  <si>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</si>
  <si>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</si>
  <si>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</si>
  <si>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</si>
  <si>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</si>
  <si>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</si>
  <si>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</si>
  <si>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</si>
  <si>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</si>
  <si>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</si>
  <si>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</si>
  <si>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</si>
  <si>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</si>
  <si>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</si>
  <si>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</si>
  <si>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</si>
  <si>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</si>
  <si>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</si>
  <si>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</si>
  <si>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</si>
  <si>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</si>
  <si>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</si>
  <si>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</si>
  <si>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</si>
  <si>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</si>
  <si>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</si>
  <si>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</si>
  <si>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</si>
  <si>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</si>
  <si>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</si>
  <si>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</si>
  <si>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</si>
  <si>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</si>
  <si>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</si>
  <si>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</si>
  <si>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</si>
  <si>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</si>
  <si>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</si>
  <si>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</si>
  <si>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</si>
  <si>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</si>
  <si>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</si>
  <si>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</si>
  <si>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</si>
  <si>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</si>
  <si>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</si>
  <si>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</si>
  <si>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</si>
  <si>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</si>
  <si>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</si>
  <si>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</si>
  <si>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</si>
  <si>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</si>
  <si>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</si>
  <si>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</si>
  <si>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</si>
  <si>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</si>
  <si>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</si>
  <si>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</si>
  <si>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</si>
  <si>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</si>
  <si>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</si>
  <si>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</si>
  <si>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</si>
  <si>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</si>
  <si>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</si>
  <si>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</si>
  <si>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</si>
  <si>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</si>
  <si>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</si>
  <si>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</si>
  <si>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</si>
  <si>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</si>
  <si>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</si>
  <si>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</si>
  <si>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</si>
  <si>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</si>
  <si>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</si>
  <si>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</si>
  <si>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</si>
  <si>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</si>
  <si>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</si>
  <si>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</si>
  <si>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</si>
  <si>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</si>
  <si>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</si>
  <si>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</si>
  <si>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</si>
  <si>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</si>
  <si>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</si>
  <si>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</si>
  <si>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</si>
  <si>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</si>
  <si>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</si>
  <si>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</si>
  <si>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</si>
  <si>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</si>
  <si>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</si>
  <si>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</si>
  <si>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</si>
  <si>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</si>
  <si>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</si>
  <si>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</si>
  <si>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</si>
  <si>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</si>
  <si>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</si>
  <si>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</si>
  <si>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</si>
  <si>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</si>
  <si>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</si>
  <si>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</si>
  <si>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</si>
  <si>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</si>
  <si>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</si>
  <si>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</si>
  <si>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</si>
  <si>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</si>
  <si>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</si>
  <si>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</si>
  <si>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</si>
  <si>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</si>
  <si>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</si>
  <si>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</si>
  <si>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</si>
  <si>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</si>
  <si>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</si>
  <si>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</si>
  <si>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</si>
  <si>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</si>
  <si>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</si>
  <si>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</si>
  <si>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</si>
  <si>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</si>
  <si>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</si>
  <si>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</si>
  <si>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</si>
  <si>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</si>
  <si>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</si>
  <si>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</si>
  <si>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</si>
  <si>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</si>
  <si>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</si>
  <si>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</si>
  <si>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</si>
  <si>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</si>
  <si>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</si>
  <si>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</si>
  <si>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</si>
  <si>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</si>
  <si>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</si>
  <si>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</si>
  <si>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</si>
  <si>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</si>
  <si>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</si>
  <si>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</si>
  <si>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</si>
  <si>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</si>
  <si>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</si>
  <si>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</si>
  <si>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</si>
  <si>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</si>
  <si>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</si>
  <si>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</si>
  <si>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</si>
  <si>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</si>
  <si>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</si>
  <si>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</si>
  <si>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</si>
  <si>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</si>
  <si>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</si>
  <si>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</si>
  <si>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</si>
  <si>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</si>
  <si>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</si>
  <si>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</si>
  <si>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</si>
  <si>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</si>
  <si>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</si>
  <si>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</si>
  <si>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</si>
  <si>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</si>
  <si>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</si>
  <si>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</si>
  <si>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</si>
  <si>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</si>
  <si>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</si>
  <si>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</si>
  <si>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</si>
  <si>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</si>
  <si>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</si>
  <si>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</si>
  <si>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</si>
  <si>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</si>
  <si>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</si>
  <si>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</si>
  <si>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</si>
  <si>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</si>
  <si>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</si>
  <si>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</si>
  <si>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</si>
  <si>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</si>
  <si>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</si>
  <si>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</si>
  <si>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</si>
  <si>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</si>
  <si>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</si>
  <si>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</si>
  <si>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</si>
  <si>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</si>
  <si>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</si>
  <si>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</si>
  <si>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</si>
  <si>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</si>
  <si>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</si>
  <si>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</si>
  <si>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</si>
  <si>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</si>
  <si>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</si>
  <si>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</si>
  <si>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</si>
  <si>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</si>
  <si>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</si>
  <si>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</si>
  <si>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</si>
  <si>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</si>
  <si>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</si>
  <si>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</si>
  <si>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</si>
  <si>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</si>
  <si>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</si>
  <si>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</si>
  <si>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</si>
  <si>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</si>
  <si>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</si>
  <si>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</si>
  <si>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</si>
  <si>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</si>
  <si>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</si>
  <si>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</si>
  <si>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</si>
  <si>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</si>
  <si>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</si>
  <si>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</si>
  <si>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</si>
  <si>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</si>
  <si>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</si>
  <si>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</si>
  <si>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</si>
  <si>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</si>
  <si>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</si>
  <si>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</si>
  <si>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</si>
  <si>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</si>
  <si>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</si>
  <si>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</si>
  <si>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</si>
  <si>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</si>
  <si>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</si>
  <si>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</si>
  <si>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</si>
  <si>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</si>
  <si>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</si>
  <si>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</si>
  <si>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</si>
  <si>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</si>
  <si>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</si>
  <si>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</si>
  <si>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</si>
  <si>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</si>
  <si>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</si>
  <si>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</si>
  <si>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</si>
  <si>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</si>
  <si>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</si>
  <si>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</si>
  <si>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</si>
  <si>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</si>
  <si>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</si>
  <si>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</si>
  <si>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</si>
  <si>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</si>
  <si>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</si>
  <si>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</si>
  <si>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</si>
  <si>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</si>
  <si>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</si>
  <si>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</si>
  <si>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</si>
  <si>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</si>
  <si>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</si>
  <si>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</si>
  <si>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</si>
  <si>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</si>
  <si>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</si>
  <si>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</si>
  <si>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</si>
  <si>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</si>
  <si>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</si>
  <si>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</si>
  <si>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</si>
  <si>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</si>
  <si>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</si>
  <si>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</si>
  <si>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</si>
  <si>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</si>
  <si>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</si>
  <si>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</si>
  <si>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</si>
  <si>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</si>
  <si>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</si>
  <si>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</si>
  <si>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</si>
  <si>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</si>
  <si>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</si>
  <si>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</si>
  <si>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</si>
  <si>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</si>
  <si>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</si>
  <si>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</si>
  <si>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</si>
  <si>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</si>
  <si>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</si>
  <si>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</si>
  <si>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</si>
  <si>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</si>
  <si>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</si>
  <si>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</si>
  <si>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</si>
  <si>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</si>
  <si>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</si>
  <si>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</si>
  <si>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</si>
  <si>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</si>
  <si>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</si>
  <si>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</si>
  <si>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</si>
  <si>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</si>
  <si>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</si>
  <si>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</si>
  <si>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</si>
  <si>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</si>
  <si>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</si>
  <si>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</si>
  <si>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</si>
  <si>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</si>
  <si>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</si>
  <si>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</si>
  <si>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</si>
  <si>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</si>
  <si>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</si>
  <si>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</si>
  <si>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</si>
  <si>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</si>
  <si>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</si>
  <si>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</si>
  <si>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</si>
  <si>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</si>
  <si>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</si>
  <si>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</si>
  <si>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</si>
  <si>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</si>
  <si>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</si>
  <si>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</si>
  <si>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</si>
  <si>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</si>
  <si>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</si>
  <si>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</si>
  <si>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</si>
  <si>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</si>
  <si>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</si>
  <si>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</si>
  <si>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</si>
  <si>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</si>
  <si>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</si>
  <si>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</si>
  <si>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</si>
  <si>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</si>
  <si>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</si>
  <si>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</si>
  <si>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</si>
  <si>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</si>
  <si>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</si>
  <si>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</si>
  <si>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</si>
  <si>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</si>
  <si>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</si>
  <si>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</si>
  <si>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</si>
  <si>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</si>
  <si>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</si>
  <si>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</si>
  <si>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</si>
  <si>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</si>
  <si>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</si>
  <si>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</si>
  <si>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</si>
  <si>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</si>
  <si>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</si>
  <si>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</si>
  <si>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</si>
  <si>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</si>
  <si>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</si>
  <si>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</si>
  <si>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</si>
  <si>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</si>
  <si>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</si>
  <si>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</si>
  <si>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</si>
  <si>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</si>
  <si>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</si>
  <si>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</si>
  <si>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</si>
  <si>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</si>
  <si>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</si>
  <si>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</si>
  <si>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</si>
  <si>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</si>
  <si>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</si>
  <si>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</si>
  <si>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</si>
  <si>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</si>
  <si>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</si>
  <si>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</si>
  <si>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</si>
  <si>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</si>
  <si>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</si>
  <si>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</si>
  <si>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</si>
  <si>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</si>
  <si>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</si>
  <si>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</si>
  <si>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</si>
  <si>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</si>
  <si>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</si>
  <si>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</si>
  <si>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</si>
  <si>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</si>
  <si>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</si>
  <si>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</si>
  <si>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</si>
  <si>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</si>
  <si>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</si>
  <si>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</si>
  <si>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</si>
  <si>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</si>
  <si>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</si>
  <si>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</si>
  <si>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</si>
  <si>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</si>
  <si>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</si>
  <si>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</si>
  <si>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</si>
  <si>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</si>
  <si>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</si>
  <si>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</si>
  <si>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</si>
  <si>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</si>
  <si>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</si>
  <si>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</si>
  <si>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</si>
  <si>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</si>
  <si>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</si>
  <si>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</si>
  <si>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</si>
  <si>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</si>
  <si>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</si>
  <si>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</si>
  <si>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</si>
  <si>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</si>
  <si>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</si>
  <si>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</si>
  <si>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</si>
  <si>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</si>
  <si>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</si>
  <si>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</si>
  <si>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</si>
  <si>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</si>
  <si>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</si>
  <si>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</si>
  <si>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</si>
  <si>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</si>
  <si>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</si>
  <si>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</si>
  <si>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</si>
  <si>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</si>
  <si>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</si>
  <si>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</si>
  <si>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</si>
  <si>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</si>
  <si>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</si>
  <si>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</si>
  <si>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</si>
  <si>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</si>
  <si>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</si>
  <si>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</si>
  <si>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</si>
  <si>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</si>
  <si>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</si>
  <si>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</si>
  <si>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</si>
  <si>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</si>
  <si>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</si>
  <si>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</si>
  <si>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</si>
  <si>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</si>
  <si>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</si>
  <si>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</si>
  <si>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</si>
  <si>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</si>
  <si>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</si>
  <si>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</si>
  <si>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</si>
  <si>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</si>
  <si>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</si>
  <si>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</si>
  <si>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</si>
  <si>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</si>
  <si>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</si>
  <si>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</si>
  <si>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</si>
  <si>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</si>
  <si>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</si>
  <si>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</si>
  <si>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</si>
  <si>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</si>
  <si>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</si>
  <si>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</si>
  <si>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</si>
  <si>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</si>
  <si>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</si>
  <si>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</si>
  <si>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</si>
  <si>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</si>
  <si>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</si>
  <si>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</si>
  <si>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</si>
  <si>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</si>
  <si>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</si>
  <si>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</si>
  <si>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</si>
  <si>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</si>
  <si>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</si>
  <si>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</si>
  <si>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</si>
  <si>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</si>
  <si>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</si>
  <si>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</si>
  <si>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</si>
  <si>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</si>
  <si>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</si>
  <si>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</si>
  <si>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</si>
  <si>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</si>
  <si>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</si>
  <si>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</si>
  <si>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</si>
  <si>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</si>
  <si>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</si>
  <si>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</si>
  <si>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</si>
  <si>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</si>
  <si>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</si>
  <si>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</si>
  <si>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</si>
  <si>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</si>
  <si>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</si>
  <si>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</si>
  <si>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</si>
  <si>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</si>
  <si>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</si>
  <si>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</si>
  <si>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</si>
  <si>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</si>
  <si>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</si>
  <si>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</si>
  <si>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</si>
  <si>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</si>
  <si>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</si>
  <si>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</si>
  <si>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</si>
  <si>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</si>
  <si>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</si>
  <si>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</si>
  <si>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</si>
  <si>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</si>
  <si>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</si>
  <si>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</si>
  <si>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</si>
  <si>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</si>
  <si>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</si>
  <si>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</si>
  <si>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</si>
  <si>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</si>
  <si>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</si>
  <si>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</si>
  <si>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</si>
  <si>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</si>
  <si>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</si>
  <si>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</si>
  <si>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</si>
  <si>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</si>
  <si>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</si>
  <si>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</si>
  <si>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</si>
  <si>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</si>
  <si>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</si>
  <si>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</si>
  <si>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</si>
  <si>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</si>
  <si>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</si>
  <si>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</si>
  <si>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</si>
  <si>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</si>
  <si>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</si>
  <si>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</si>
  <si>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</si>
  <si>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</si>
  <si>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</si>
  <si>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</si>
  <si>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</si>
  <si>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</si>
  <si>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</si>
  <si>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</si>
  <si>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</si>
  <si>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</si>
  <si>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</si>
  <si>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</si>
  <si>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</si>
  <si>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</si>
  <si>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</si>
  <si>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</si>
  <si>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</si>
  <si>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</si>
  <si>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</si>
  <si>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</si>
  <si>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</si>
  <si>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</si>
  <si>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</si>
  <si>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</si>
  <si>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</si>
  <si>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</si>
  <si>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</si>
  <si>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</si>
  <si>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</si>
  <si>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</si>
  <si>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</si>
  <si>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</si>
  <si>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</si>
  <si>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</si>
  <si>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</si>
  <si>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</si>
  <si>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</si>
  <si>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</si>
  <si>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</si>
  <si>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</si>
  <si>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</si>
  <si>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</si>
  <si>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</si>
  <si>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</si>
  <si>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</si>
  <si>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</si>
  <si>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</si>
  <si>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</si>
  <si>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</si>
  <si>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</si>
  <si>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</si>
  <si>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</si>
  <si>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</si>
  <si>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</si>
  <si>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</si>
  <si>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</si>
  <si>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</si>
  <si>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</si>
  <si>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</si>
  <si>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</si>
  <si>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</si>
  <si>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</si>
  <si>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</si>
  <si>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</si>
  <si>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</si>
  <si>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</si>
  <si>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</si>
  <si>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</si>
  <si>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</si>
  <si>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</si>
  <si>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</si>
  <si>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</si>
  <si>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</si>
  <si>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</si>
  <si>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</si>
  <si>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</si>
  <si>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</si>
  <si>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</si>
  <si>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</si>
  <si>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</si>
  <si>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</si>
  <si>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</si>
  <si>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</si>
  <si>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</si>
  <si>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</si>
  <si>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</si>
  <si>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</si>
  <si>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</si>
  <si>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</si>
  <si>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</si>
  <si>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</si>
  <si>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</si>
  <si>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</si>
  <si>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</si>
  <si>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</si>
  <si>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</si>
  <si>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</si>
  <si>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</si>
  <si>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</si>
  <si>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</si>
  <si>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</si>
  <si>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</si>
  <si>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</si>
  <si>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</si>
  <si>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</si>
  <si>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</si>
  <si>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</si>
  <si>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</si>
  <si>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</si>
  <si>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</si>
  <si>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</si>
  <si>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</si>
  <si>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</si>
  <si>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</si>
  <si>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</si>
  <si>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</si>
  <si>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</si>
  <si>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</si>
  <si>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</si>
  <si>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</si>
  <si>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</si>
  <si>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</si>
  <si>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</si>
  <si>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</si>
  <si>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</si>
  <si>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</si>
  <si>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</si>
  <si>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</si>
  <si>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</si>
  <si>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</si>
  <si>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</si>
  <si>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</si>
  <si>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</si>
  <si>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</si>
  <si>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</si>
  <si>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</si>
  <si>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</si>
  <si>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</si>
  <si>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</si>
  <si>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</si>
  <si>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</si>
  <si>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</si>
  <si>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</si>
  <si>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</si>
  <si>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</si>
  <si>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</si>
  <si>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</si>
  <si>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</si>
  <si>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</si>
  <si>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</si>
  <si>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</si>
  <si>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</si>
  <si>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</si>
  <si>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</si>
  <si>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</si>
  <si>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</si>
  <si>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</si>
  <si>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</si>
  <si>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</si>
  <si>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</si>
  <si>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</si>
  <si>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</si>
  <si>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</si>
  <si>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</si>
  <si>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</si>
  <si>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</si>
  <si>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</si>
  <si>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</si>
  <si>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</si>
  <si>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</si>
  <si>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</si>
  <si>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</si>
  <si>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</si>
  <si>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</si>
  <si>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</si>
  <si>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</si>
  <si>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</si>
  <si>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</si>
  <si>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</si>
  <si>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</si>
  <si>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</si>
  <si>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</si>
  <si>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</si>
  <si>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</si>
  <si>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</si>
  <si>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</si>
  <si>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</si>
  <si>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</si>
  <si>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</si>
  <si>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</si>
  <si>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</si>
  <si>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</si>
  <si>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</si>
  <si>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</si>
  <si>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</si>
  <si>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</si>
  <si>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</si>
  <si>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</si>
  <si>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</si>
  <si>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</si>
  <si>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</si>
  <si>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</si>
  <si>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</si>
  <si>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</si>
  <si>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</si>
  <si>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</si>
  <si>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</si>
  <si>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</si>
  <si>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</si>
  <si>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</si>
  <si>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</si>
  <si>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</si>
  <si>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</si>
  <si>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</si>
  <si>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</si>
  <si>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</si>
  <si>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</si>
  <si>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</si>
  <si>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</si>
  <si>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</si>
  <si>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</si>
  <si>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</si>
  <si>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</si>
  <si>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</si>
  <si>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</si>
  <si>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</si>
  <si>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</si>
  <si>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</si>
  <si>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</si>
  <si>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</si>
  <si>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</si>
  <si>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</si>
  <si>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</si>
  <si>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</si>
  <si>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</si>
  <si>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</si>
  <si>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</si>
  <si>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</si>
  <si>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</si>
  <si>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</si>
  <si>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</si>
  <si>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</si>
  <si>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</si>
  <si>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</si>
  <si>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</si>
  <si>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</si>
  <si>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</si>
  <si>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</si>
  <si>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</si>
  <si>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</si>
  <si>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</si>
  <si>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</si>
  <si>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</si>
  <si>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</si>
  <si>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</si>
  <si>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</si>
  <si>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</si>
  <si>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</si>
  <si>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</si>
  <si>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</si>
  <si>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</si>
  <si>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</si>
  <si>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</si>
  <si>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</si>
  <si>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</si>
  <si>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</si>
  <si>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</si>
  <si>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</si>
  <si>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</si>
  <si>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</si>
  <si>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</si>
  <si>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</si>
  <si>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</si>
  <si>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</si>
  <si>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</si>
  <si>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</si>
  <si>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</si>
  <si>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</si>
  <si>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</si>
  <si>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</si>
  <si>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</si>
  <si>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</si>
  <si>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</si>
  <si>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</si>
  <si>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</si>
  <si>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</si>
  <si>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</si>
  <si>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</si>
  <si>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</si>
  <si>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</si>
  <si>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</si>
  <si>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</si>
  <si>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</si>
  <si>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</si>
  <si>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</si>
  <si>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</si>
  <si>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</si>
  <si>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</si>
  <si>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</si>
  <si>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</si>
  <si>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</si>
  <si>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</si>
  <si>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</si>
  <si>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</si>
  <si>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</si>
  <si>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</si>
  <si>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</si>
  <si>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</si>
  <si>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</si>
  <si>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</si>
  <si>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</si>
  <si>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</si>
  <si>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</si>
  <si>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</si>
  <si>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</si>
  <si>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</si>
  <si>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</si>
  <si>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</si>
  <si>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</si>
  <si>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</si>
  <si>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</si>
  <si>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</si>
  <si>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</si>
  <si>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</si>
  <si>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</si>
  <si>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</si>
  <si>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</si>
  <si>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</si>
  <si>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</si>
  <si>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</si>
  <si>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</si>
  <si>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</si>
  <si>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</si>
  <si>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</si>
  <si>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</si>
  <si>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</si>
  <si>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</si>
  <si>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</si>
  <si>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</si>
  <si>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</si>
  <si>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</si>
  <si>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</si>
  <si>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</si>
  <si>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</si>
  <si>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</si>
  <si>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</si>
  <si>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</si>
  <si>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</si>
  <si>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</si>
  <si>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</si>
  <si>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</si>
  <si>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</si>
  <si>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</si>
  <si>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</si>
  <si>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</si>
  <si>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</si>
  <si>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</si>
  <si>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</si>
  <si>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</si>
  <si>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</si>
  <si>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</si>
  <si>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</si>
  <si>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</si>
  <si>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</si>
  <si>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</si>
  <si>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</si>
  <si>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</si>
  <si>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</si>
  <si>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</si>
  <si>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</si>
  <si>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</si>
  <si>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</si>
  <si>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</si>
  <si>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</si>
  <si>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</si>
  <si>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</si>
  <si>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</si>
  <si>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</si>
  <si>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</si>
  <si>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</si>
  <si>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</si>
  <si>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</si>
  <si>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</si>
  <si>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</si>
  <si>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</si>
  <si>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</si>
  <si>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</si>
  <si>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</si>
  <si>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</si>
  <si>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</si>
  <si>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</si>
  <si>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</si>
  <si>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</si>
  <si>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</si>
  <si>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</si>
  <si>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</si>
  <si>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</si>
  <si>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</si>
  <si>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</si>
  <si>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</si>
  <si>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</si>
  <si>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</si>
  <si>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</si>
  <si>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</si>
  <si>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</si>
  <si>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</si>
  <si>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</si>
  <si>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</si>
  <si>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</si>
  <si>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</si>
  <si>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</si>
  <si>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</si>
  <si>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</si>
  <si>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</si>
  <si>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</si>
  <si>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</si>
  <si>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</si>
  <si>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</si>
  <si>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</si>
  <si>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</si>
  <si>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</si>
  <si>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</si>
  <si>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</si>
  <si>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</si>
  <si>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</si>
  <si>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</si>
  <si>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</si>
  <si>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</si>
  <si>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</si>
  <si>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</si>
  <si>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</si>
  <si>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</si>
  <si>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</si>
  <si>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</si>
  <si>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</si>
  <si>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</si>
  <si>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</si>
  <si>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</si>
  <si>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</si>
  <si>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</si>
  <si>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</si>
  <si>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</si>
  <si>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</si>
  <si>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</si>
  <si>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</si>
  <si>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</si>
  <si>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</si>
  <si>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</si>
  <si>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</si>
  <si>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</si>
  <si>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</si>
  <si>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</si>
  <si>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</si>
  <si>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</si>
  <si>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</si>
  <si>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</si>
  <si>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</si>
  <si>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</si>
  <si>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</si>
  <si>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</si>
  <si>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</si>
  <si>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</si>
  <si>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</si>
  <si>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</si>
  <si>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</si>
  <si>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</si>
  <si>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</si>
  <si>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</si>
  <si>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</si>
  <si>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</si>
  <si>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</si>
  <si>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</si>
  <si>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</si>
  <si>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</si>
  <si>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</si>
  <si>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</si>
  <si>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</si>
  <si>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</si>
  <si>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</si>
  <si>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</si>
  <si>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</si>
  <si>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</si>
  <si>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</si>
  <si>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</si>
  <si>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</si>
  <si>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</si>
  <si>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</si>
  <si>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</si>
  <si>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</si>
  <si>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</si>
  <si>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</si>
  <si>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</si>
  <si>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</si>
  <si>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</si>
  <si>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</si>
  <si>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</si>
  <si>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</si>
  <si>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</si>
  <si>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</si>
  <si>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</si>
  <si>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</si>
  <si>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</si>
  <si>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</si>
  <si>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</si>
  <si>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</si>
  <si>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</si>
  <si>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</si>
  <si>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</si>
  <si>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</si>
  <si>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</si>
  <si>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</si>
  <si>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</si>
  <si>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</si>
  <si>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</si>
  <si>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</si>
  <si>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</si>
  <si>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</si>
  <si>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</si>
  <si>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</si>
  <si>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</si>
  <si>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</si>
  <si>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</si>
  <si>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</si>
  <si>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</si>
  <si>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</si>
  <si>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</si>
  <si>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</si>
  <si>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</si>
  <si>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</si>
  <si>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</si>
  <si>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</si>
  <si>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</si>
  <si>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</si>
  <si>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</si>
  <si>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</si>
  <si>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</si>
  <si>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</si>
  <si>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</si>
  <si>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</si>
  <si>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</si>
  <si>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</si>
  <si>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</si>
  <si>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</si>
  <si>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</si>
  <si>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</si>
  <si>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</si>
  <si>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</si>
  <si>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</si>
  <si>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</si>
  <si>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</si>
  <si>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</si>
  <si>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</si>
  <si>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</si>
  <si>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</si>
  <si>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</si>
  <si>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</si>
  <si>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</si>
  <si>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</si>
  <si>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</si>
  <si>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</si>
  <si>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</si>
  <si>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</si>
  <si>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</si>
  <si>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</si>
  <si>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</si>
  <si>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</si>
  <si>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</si>
  <si>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</si>
  <si>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</si>
  <si>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</si>
  <si>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</si>
  <si>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</si>
  <si>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</si>
  <si>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</si>
  <si>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</si>
  <si>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</si>
  <si>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</si>
  <si>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</si>
  <si>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</si>
  <si>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</si>
  <si>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</si>
  <si>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</si>
  <si>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</si>
  <si>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</si>
  <si>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</si>
  <si>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</si>
  <si>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</si>
  <si>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</si>
  <si>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</si>
  <si>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</si>
  <si>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</si>
  <si>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</si>
  <si>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</si>
  <si>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</si>
  <si>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</si>
  <si>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</si>
  <si>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</si>
  <si>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</si>
  <si>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</si>
  <si>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</si>
  <si>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</si>
  <si>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</si>
  <si>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</si>
  <si>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</si>
  <si>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</si>
  <si>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</si>
  <si>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</si>
  <si>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</si>
  <si>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</si>
  <si>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</si>
  <si>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</si>
  <si>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</si>
  <si>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</si>
  <si>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</si>
  <si>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</si>
  <si>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</si>
  <si>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</si>
  <si>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</si>
  <si>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</si>
  <si>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</si>
  <si>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</si>
  <si>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</si>
  <si>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</si>
  <si>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</si>
  <si>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</si>
  <si>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</si>
  <si>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</si>
  <si>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</si>
  <si>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</si>
  <si>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</si>
  <si>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</si>
  <si>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</si>
  <si>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</si>
  <si>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</si>
  <si>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</si>
  <si>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</si>
  <si>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</si>
  <si>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</si>
  <si>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</si>
  <si>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</si>
  <si>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</si>
  <si>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</si>
  <si>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</si>
  <si>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</si>
  <si>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</si>
  <si>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</si>
  <si>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</si>
  <si>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</si>
  <si>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</si>
  <si>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</si>
  <si>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</si>
  <si>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</si>
  <si>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</si>
  <si>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</si>
  <si>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</si>
  <si>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</si>
  <si>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</si>
  <si>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</si>
  <si>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</si>
  <si>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</si>
  <si>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</si>
  <si>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</si>
  <si>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</si>
  <si>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</si>
  <si>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</si>
  <si>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</si>
  <si>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</si>
  <si>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</si>
  <si>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</si>
  <si>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</si>
  <si>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</si>
  <si>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</si>
  <si>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</si>
  <si>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</si>
  <si>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</si>
  <si>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</si>
  <si>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</si>
  <si>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</si>
  <si>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</si>
  <si>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</si>
  <si>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</si>
  <si>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</si>
  <si>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</si>
  <si>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</si>
  <si>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</si>
  <si>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</si>
  <si>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</si>
  <si>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</si>
  <si>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</si>
  <si>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</si>
  <si>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</si>
  <si>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</si>
  <si>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</si>
  <si>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</si>
  <si>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</si>
  <si>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</si>
  <si>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</si>
  <si>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</si>
  <si>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</si>
  <si>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</si>
  <si>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</si>
  <si>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</si>
  <si>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</si>
  <si>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</si>
  <si>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</si>
  <si>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</si>
  <si>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</si>
  <si>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</si>
  <si>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</si>
  <si>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</si>
  <si>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</si>
  <si>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</si>
  <si>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</si>
  <si>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</si>
  <si>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</si>
  <si>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</si>
  <si>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</si>
  <si>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</si>
  <si>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</si>
  <si>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</si>
  <si>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</si>
  <si>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</si>
  <si>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</si>
  <si>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</si>
  <si>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</si>
  <si>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</si>
  <si>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</si>
  <si>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</si>
  <si>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</si>
  <si>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</si>
  <si>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</si>
  <si>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</si>
  <si>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</si>
  <si>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</si>
  <si>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</si>
  <si>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</si>
  <si>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</si>
  <si>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</si>
  <si>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</si>
  <si>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</si>
  <si>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</si>
  <si>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</si>
  <si>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</si>
  <si>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</si>
  <si>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</si>
  <si>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</si>
  <si>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</si>
  <si>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</si>
  <si>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</si>
  <si>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</si>
  <si>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</si>
  <si>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</si>
  <si>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</si>
  <si>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</si>
  <si>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</si>
  <si>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</si>
  <si>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</si>
  <si>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</si>
  <si>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</si>
  <si>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</si>
  <si>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</si>
  <si>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</si>
  <si>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</si>
  <si>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</si>
  <si>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</si>
  <si>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</si>
  <si>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</si>
  <si>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</si>
  <si>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</si>
  <si>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</si>
  <si>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</si>
  <si>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</si>
  <si>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</si>
  <si>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</si>
  <si>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</si>
  <si>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</si>
  <si>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</si>
  <si>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</si>
  <si>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</si>
  <si>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</si>
  <si>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</si>
  <si>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</si>
  <si>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</si>
  <si>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</si>
  <si>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</si>
  <si>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</si>
  <si>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</si>
  <si>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</si>
  <si>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</si>
  <si>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</si>
  <si>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</si>
  <si>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</si>
  <si>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</si>
  <si>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</si>
  <si>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</si>
  <si>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</si>
  <si>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</si>
  <si>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</si>
  <si>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</si>
  <si>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</si>
  <si>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</si>
  <si>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</si>
  <si>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</si>
  <si>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</si>
  <si>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</si>
  <si>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</si>
  <si>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</si>
  <si>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</si>
  <si>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</si>
  <si>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</si>
  <si>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</si>
  <si>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</si>
  <si>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</si>
  <si>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</si>
  <si>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</si>
  <si>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</si>
  <si>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</si>
  <si>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</si>
  <si>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</si>
  <si>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</si>
  <si>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</si>
  <si>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</si>
  <si>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</si>
  <si>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</si>
  <si>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</si>
  <si>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</si>
  <si>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</si>
  <si>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</si>
  <si>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</si>
  <si>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</si>
  <si>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</si>
  <si>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</si>
  <si>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</si>
  <si>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</si>
  <si>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</si>
  <si>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</si>
  <si>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</si>
  <si>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</si>
  <si>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</si>
  <si>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</si>
  <si>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</si>
  <si>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</si>
  <si>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</si>
  <si>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</si>
  <si>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</si>
  <si>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</si>
  <si>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</si>
  <si>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</si>
  <si>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</si>
  <si>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</si>
  <si>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</si>
  <si>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</si>
  <si>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</si>
  <si>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</si>
  <si>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</si>
  <si>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</si>
  <si>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</si>
  <si>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</si>
  <si>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</si>
  <si>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</si>
  <si>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</si>
  <si>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</si>
  <si>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</si>
  <si>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</si>
  <si>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</si>
  <si>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</si>
  <si>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</si>
  <si>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</si>
  <si>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</si>
  <si>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</si>
  <si>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</si>
  <si>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</si>
  <si>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</si>
  <si>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</si>
  <si>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</si>
  <si>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</si>
  <si>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</si>
  <si>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</si>
  <si>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</si>
  <si>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</si>
  <si>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</si>
  <si>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</si>
  <si>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</si>
  <si>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</si>
  <si>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</si>
  <si>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</si>
  <si>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</si>
  <si>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</si>
  <si>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</si>
  <si>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</si>
  <si>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</si>
  <si>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</si>
  <si>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</si>
  <si>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</si>
  <si>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</si>
  <si>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</si>
  <si>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</si>
  <si>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</si>
  <si>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</si>
  <si>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</si>
  <si>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</si>
  <si>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</si>
  <si>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</si>
  <si>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</si>
  <si>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</si>
  <si>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</si>
  <si>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</si>
  <si>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</si>
  <si>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</si>
  <si>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</si>
  <si>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</si>
  <si>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</si>
  <si>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</si>
  <si>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</si>
  <si>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</si>
  <si>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</si>
  <si>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</si>
  <si>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</si>
  <si>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</si>
  <si>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</si>
  <si>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</si>
  <si>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</si>
  <si>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</si>
  <si>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</si>
  <si>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</si>
  <si>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</si>
  <si>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</si>
  <si>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</si>
  <si>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</si>
  <si>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</si>
  <si>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</si>
  <si>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</si>
  <si>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</si>
  <si>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</si>
  <si>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</si>
  <si>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</si>
  <si>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</si>
  <si>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</si>
  <si>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</si>
  <si>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</si>
  <si>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</si>
  <si>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</si>
  <si>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</si>
  <si>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</si>
  <si>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</si>
  <si>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</si>
  <si>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</si>
  <si>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</si>
  <si>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</si>
  <si>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</si>
  <si>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</si>
  <si>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</si>
  <si>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</si>
  <si>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</si>
  <si>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</si>
  <si>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</si>
  <si>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</si>
  <si>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</si>
  <si>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</si>
  <si>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</si>
  <si>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</si>
  <si>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</si>
  <si>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</si>
  <si>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</si>
  <si>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</si>
  <si>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</si>
  <si>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</si>
  <si>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</si>
  <si>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</si>
  <si>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</si>
  <si>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</si>
  <si>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</si>
  <si>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</si>
  <si>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</si>
  <si>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</si>
  <si>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</si>
  <si>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</si>
  <si>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</si>
  <si>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</si>
  <si>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</si>
  <si>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</si>
  <si>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</si>
  <si>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</si>
  <si>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</si>
  <si>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</si>
  <si>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</si>
  <si>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</si>
  <si>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</si>
  <si>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</si>
  <si>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</si>
  <si>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</si>
  <si>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</si>
  <si>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</si>
  <si>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</si>
  <si>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</si>
  <si>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</si>
  <si>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</si>
  <si>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</si>
  <si>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</si>
  <si>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</si>
  <si>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</si>
  <si>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</si>
  <si>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</si>
  <si>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</si>
  <si>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</si>
  <si>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</si>
  <si>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</si>
  <si>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</si>
  <si>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</si>
  <si>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</si>
  <si>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</si>
  <si>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</si>
  <si>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</si>
  <si>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</si>
  <si>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</si>
  <si>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</si>
  <si>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</si>
  <si>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</si>
  <si>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</si>
  <si>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</si>
  <si>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</si>
  <si>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</si>
  <si>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</si>
  <si>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</si>
  <si>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</si>
  <si>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</si>
  <si>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</si>
  <si>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</si>
  <si>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</si>
  <si>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</si>
  <si>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</si>
  <si>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</si>
  <si>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</si>
  <si>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</si>
  <si>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</si>
  <si>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</si>
  <si>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</si>
  <si>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</si>
  <si>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</si>
  <si>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</si>
  <si>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</si>
  <si>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</si>
  <si>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</si>
  <si>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</si>
  <si>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</si>
  <si>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</si>
  <si>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</si>
  <si>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</si>
  <si>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</si>
  <si>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</si>
  <si>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</si>
  <si>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</si>
  <si>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</si>
  <si>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</si>
  <si>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</si>
  <si>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</si>
  <si>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</si>
  <si>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</si>
  <si>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</si>
  <si>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</si>
  <si>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</si>
  <si>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</si>
  <si>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</si>
  <si>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</si>
  <si>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</si>
  <si>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</si>
  <si>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</si>
  <si>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</si>
  <si>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</si>
  <si>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</si>
  <si>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</si>
  <si>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</si>
  <si>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</si>
  <si>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</si>
  <si>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</si>
  <si>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</si>
  <si>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</si>
  <si>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</si>
  <si>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</si>
  <si>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</si>
  <si>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</si>
  <si>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</si>
  <si>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</si>
  <si>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</si>
  <si>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</si>
  <si>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</si>
  <si>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</si>
  <si>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</si>
  <si>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</si>
  <si>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</si>
  <si>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</si>
  <si>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</si>
  <si>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</si>
  <si>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</si>
  <si>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</si>
  <si>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</si>
  <si>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</si>
  <si>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</si>
  <si>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</si>
  <si>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</si>
  <si>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</si>
  <si>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</si>
  <si>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</si>
  <si>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</si>
  <si>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</si>
  <si>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</si>
  <si>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</si>
  <si>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</si>
  <si>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</si>
  <si>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</si>
  <si>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</si>
  <si>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</si>
  <si>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</si>
  <si>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</si>
  <si>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</si>
  <si>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</si>
  <si>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</si>
  <si>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</si>
  <si>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</si>
  <si>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</si>
  <si>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</si>
  <si>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</si>
  <si>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</si>
  <si>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</si>
  <si>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</si>
  <si>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</si>
  <si>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</si>
  <si>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</si>
  <si>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</si>
  <si>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</si>
  <si>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</si>
  <si>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</si>
  <si>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</si>
  <si>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</si>
  <si>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</si>
  <si>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</si>
  <si>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</si>
  <si>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</si>
  <si>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</si>
  <si>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</si>
  <si>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</si>
  <si>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</si>
  <si>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</si>
  <si>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</si>
  <si>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</si>
  <si>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</si>
  <si>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</si>
  <si>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</si>
  <si>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</si>
  <si>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</si>
  <si>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</si>
  <si>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</si>
  <si>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</si>
  <si>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</si>
  <si>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</si>
  <si>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</si>
  <si>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</si>
  <si>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</si>
  <si>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</si>
  <si>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</si>
  <si>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</si>
  <si>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</si>
  <si>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</si>
  <si>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</si>
  <si>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</si>
  <si>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</si>
  <si>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</si>
  <si>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</si>
  <si>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</si>
  <si>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</si>
  <si>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</si>
  <si>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</si>
  <si>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</si>
  <si>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</si>
  <si>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</si>
  <si>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</si>
  <si>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</si>
  <si>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</si>
  <si>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</si>
  <si>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</si>
  <si>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</si>
  <si>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</si>
  <si>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</si>
  <si>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</si>
  <si>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</si>
  <si>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</si>
  <si>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</si>
  <si>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</si>
  <si>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</si>
  <si>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</si>
  <si>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</si>
  <si>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</si>
  <si>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</si>
  <si>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</si>
  <si>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</si>
  <si>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</si>
  <si>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</si>
  <si>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</si>
  <si>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</si>
  <si>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</si>
  <si>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</si>
  <si>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</si>
  <si>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</si>
  <si>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</si>
  <si>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</si>
  <si>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</si>
  <si>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</si>
  <si>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</si>
  <si>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</si>
  <si>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</si>
  <si>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</si>
  <si>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</si>
  <si>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</si>
  <si>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</si>
  <si>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</si>
  <si>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</si>
  <si>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</si>
  <si>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</si>
  <si>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</si>
  <si>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</si>
  <si>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</si>
  <si>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</si>
  <si>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</si>
  <si>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</si>
  <si>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</si>
  <si>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</si>
  <si>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</si>
  <si>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</si>
  <si>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</si>
  <si>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</si>
  <si>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</si>
  <si>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</si>
  <si>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</si>
  <si>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</si>
  <si>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</si>
  <si>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</si>
  <si>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</si>
  <si>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</si>
  <si>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</si>
  <si>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</si>
  <si>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</si>
  <si>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</si>
  <si>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</si>
  <si>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</si>
  <si>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</si>
  <si>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</si>
  <si>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</si>
  <si>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</si>
  <si>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</si>
  <si>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</si>
  <si>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</si>
  <si>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</si>
  <si>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</si>
  <si>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</si>
  <si>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</si>
  <si>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</si>
  <si>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</si>
  <si>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</si>
  <si>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</si>
  <si>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</si>
  <si>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</si>
  <si>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</si>
  <si>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</si>
  <si>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</si>
  <si>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</si>
  <si>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</si>
  <si>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</si>
  <si>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</si>
  <si>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</si>
  <si>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</si>
  <si>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</si>
  <si>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</si>
  <si>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</si>
  <si>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</si>
  <si>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</si>
  <si>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</si>
  <si>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</si>
  <si>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</si>
  <si>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</si>
  <si>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</si>
  <si>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</si>
  <si>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</si>
  <si>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</si>
  <si>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</si>
  <si>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</si>
  <si>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</si>
  <si>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</si>
  <si>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</si>
  <si>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</si>
  <si>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</si>
  <si>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</si>
  <si>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</si>
  <si>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</si>
  <si>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</si>
  <si>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</si>
  <si>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</si>
  <si>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</si>
  <si>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</si>
  <si>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</si>
  <si>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</si>
  <si>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</si>
  <si>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</si>
  <si>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</si>
  <si>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</si>
  <si>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</si>
  <si>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</si>
  <si>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</si>
  <si>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</si>
  <si>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</si>
  <si>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</si>
  <si>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</si>
  <si>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</si>
  <si>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</si>
  <si>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</si>
  <si>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</si>
  <si>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</si>
  <si>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</si>
  <si>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</si>
  <si>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</si>
  <si>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</si>
  <si>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</si>
  <si>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</si>
  <si>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</si>
  <si>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</si>
  <si>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</si>
  <si>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</si>
  <si>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</si>
  <si>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</si>
  <si>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</si>
  <si>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</si>
  <si>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</si>
  <si>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</si>
  <si>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</si>
  <si>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</si>
  <si>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</si>
  <si>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</si>
  <si>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</si>
  <si>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</si>
  <si>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</si>
  <si>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</si>
  <si>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</si>
  <si>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</si>
  <si>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</si>
  <si>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</si>
  <si>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</si>
  <si>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</si>
  <si>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</si>
  <si>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</si>
  <si>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</si>
  <si>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</si>
  <si>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</si>
  <si>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</si>
  <si>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</si>
  <si>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</si>
  <si>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</si>
  <si>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</si>
  <si>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</si>
  <si>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</si>
  <si>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</si>
  <si>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</si>
  <si>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</si>
  <si>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</si>
  <si>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</si>
  <si>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</si>
  <si>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</si>
  <si>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</si>
  <si>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</si>
  <si>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</si>
  <si>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</si>
  <si>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</si>
  <si>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</si>
  <si>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</si>
  <si>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</si>
  <si>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</si>
  <si>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</si>
  <si>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</si>
  <si>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</si>
  <si>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</si>
  <si>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</si>
  <si>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</si>
  <si>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</si>
  <si>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</si>
  <si>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</si>
  <si>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</si>
  <si>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</si>
  <si>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</si>
  <si>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</si>
  <si>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</si>
  <si>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</si>
  <si>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</si>
  <si>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</si>
  <si>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</si>
  <si>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</si>
  <si>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</si>
  <si>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</si>
  <si>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</si>
  <si>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</si>
  <si>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</si>
  <si>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</si>
  <si>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</si>
  <si>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</si>
  <si>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</si>
  <si>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</si>
  <si>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</si>
  <si>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</si>
  <si>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</si>
  <si>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</si>
  <si>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</si>
  <si>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</si>
  <si>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</si>
  <si>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</si>
  <si>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</si>
  <si>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</si>
  <si>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</si>
  <si>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</si>
  <si>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</si>
  <si>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</si>
  <si>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</si>
  <si>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</si>
  <si>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</si>
  <si>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</si>
  <si>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</si>
  <si>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</si>
  <si>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</si>
  <si>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</si>
  <si>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</si>
  <si>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</si>
  <si>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</si>
  <si>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</si>
  <si>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</si>
  <si>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</si>
  <si>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</si>
  <si>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</si>
  <si>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</si>
  <si>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</si>
  <si>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</si>
  <si>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</si>
  <si>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</si>
  <si>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</si>
  <si>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</si>
  <si>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</si>
  <si>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</si>
  <si>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</si>
  <si>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</si>
  <si>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</si>
  <si>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</si>
  <si>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</si>
  <si>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</si>
  <si>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</si>
  <si>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</si>
  <si>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</si>
  <si>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</si>
  <si>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</si>
  <si>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</si>
  <si>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</si>
  <si>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</si>
  <si>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</si>
  <si>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</si>
  <si>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</si>
  <si>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</si>
  <si>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</si>
  <si>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</si>
  <si>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</si>
  <si>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</si>
  <si>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</si>
  <si>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</si>
  <si>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</si>
  <si>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</si>
  <si>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</si>
  <si>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</si>
  <si>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</si>
  <si>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</si>
  <si>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</si>
  <si>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</si>
  <si>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</si>
  <si>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</si>
  <si>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</si>
  <si>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</si>
  <si>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</si>
  <si>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</si>
  <si>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</si>
  <si>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</si>
  <si>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</si>
  <si>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</si>
  <si>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</si>
  <si>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</si>
  <si>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</si>
  <si>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</si>
  <si>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</si>
  <si>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</si>
  <si>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</si>
  <si>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</si>
  <si>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</si>
  <si>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</si>
  <si>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</si>
  <si>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</si>
  <si>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</si>
  <si>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</si>
  <si>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</si>
  <si>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</si>
  <si>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</si>
  <si>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</si>
  <si>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</si>
  <si>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</si>
  <si>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</si>
  <si>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</si>
  <si>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</si>
  <si>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</si>
  <si>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</si>
  <si>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</si>
  <si>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</si>
  <si>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</si>
  <si>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</si>
  <si>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</si>
  <si>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</si>
  <si>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</si>
  <si>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</si>
  <si>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</si>
  <si>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</si>
  <si>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</si>
  <si>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</si>
  <si>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</si>
  <si>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</si>
  <si>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</si>
  <si>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</si>
  <si>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</si>
  <si>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</si>
  <si>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</si>
  <si>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</si>
  <si>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</si>
  <si>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</si>
  <si>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</si>
  <si>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</si>
  <si>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</si>
  <si>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</si>
  <si>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</si>
  <si>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</si>
  <si>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</si>
  <si>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</si>
  <si>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</si>
  <si>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</si>
  <si>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</si>
  <si>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</si>
  <si>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</si>
  <si>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</si>
  <si>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</si>
  <si>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</si>
  <si>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</si>
  <si>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</si>
  <si>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</si>
  <si>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</si>
  <si>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</si>
  <si>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</si>
  <si>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</si>
  <si>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</si>
  <si>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</si>
  <si>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</si>
  <si>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</si>
  <si>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</si>
  <si>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</si>
  <si>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</si>
  <si>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</si>
  <si>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</si>
  <si>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</si>
  <si>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</si>
  <si>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</si>
  <si>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</si>
  <si>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</si>
  <si>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</si>
  <si>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</si>
  <si>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</si>
  <si>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</si>
  <si>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</si>
  <si>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</si>
  <si>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</si>
  <si>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</si>
  <si>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</si>
  <si>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</si>
  <si>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</si>
  <si>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</si>
  <si>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</si>
  <si>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</si>
  <si>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</si>
  <si>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</si>
  <si>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</si>
  <si>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</si>
  <si>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</si>
  <si>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</si>
  <si>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</si>
  <si>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</si>
  <si>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</si>
  <si>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</si>
  <si>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</si>
  <si>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</si>
  <si>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</si>
  <si>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</si>
  <si>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</si>
  <si>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</si>
  <si>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</si>
  <si>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</si>
  <si>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</si>
  <si>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</si>
  <si>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</si>
  <si>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</si>
  <si>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</si>
  <si>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</si>
  <si>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</si>
  <si>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</si>
  <si>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</si>
  <si>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</si>
  <si>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</si>
  <si>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</si>
  <si>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</si>
  <si>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</si>
  <si>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</si>
  <si>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</si>
  <si>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</si>
  <si>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</si>
  <si>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</si>
  <si>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</si>
  <si>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</si>
  <si>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</si>
  <si>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</si>
  <si>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</si>
  <si>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</si>
  <si>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</si>
  <si>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</si>
  <si>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</si>
  <si>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</si>
  <si>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</si>
  <si>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</si>
  <si>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</si>
  <si>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</si>
  <si>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</si>
  <si>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</si>
  <si>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</si>
  <si>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</si>
  <si>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</si>
  <si>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</si>
  <si>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</si>
  <si>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</si>
  <si>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</si>
  <si>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</si>
  <si>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</si>
  <si>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</si>
  <si>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</si>
  <si>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</si>
  <si>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</si>
  <si>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</si>
  <si>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</si>
  <si>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</si>
  <si>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</si>
  <si>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</si>
  <si>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</si>
  <si>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</si>
  <si>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</si>
  <si>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</si>
  <si>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</si>
  <si>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</si>
  <si>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</si>
  <si>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</si>
  <si>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</si>
  <si>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</si>
  <si>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</si>
  <si>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</si>
  <si>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</si>
  <si>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</si>
  <si>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</si>
  <si>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</si>
  <si>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</si>
  <si>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</si>
  <si>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</si>
  <si>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</si>
  <si>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</si>
  <si>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</si>
  <si>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</si>
  <si>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</si>
  <si>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</si>
  <si>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</si>
  <si>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</si>
  <si>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</si>
  <si>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</si>
  <si>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</si>
  <si>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</si>
  <si>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</si>
  <si>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</si>
  <si>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</si>
  <si>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</si>
  <si>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</si>
  <si>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</si>
  <si>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</si>
  <si>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</si>
  <si>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</si>
  <si>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</si>
  <si>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</si>
  <si>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</si>
  <si>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</si>
  <si>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</si>
  <si>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</si>
  <si>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</si>
  <si>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</si>
  <si>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</si>
  <si>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</si>
  <si>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</si>
  <si>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</si>
  <si>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</si>
  <si>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</si>
  <si>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</si>
  <si>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</si>
  <si>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</si>
  <si>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</si>
  <si>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</si>
  <si>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</si>
  <si>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</si>
  <si>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</si>
  <si>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</si>
  <si>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</si>
  <si>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</si>
  <si>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</si>
  <si>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</si>
  <si>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</si>
  <si>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</si>
  <si>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</si>
  <si>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</si>
  <si>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</si>
  <si>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</si>
  <si>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</si>
  <si>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</si>
  <si>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</si>
  <si>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</si>
  <si>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</si>
  <si>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</si>
  <si>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</si>
  <si>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</si>
  <si>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</si>
  <si>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</si>
  <si>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</si>
  <si>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</si>
  <si>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</si>
  <si>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</si>
  <si>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</si>
  <si>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</si>
  <si>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</si>
  <si>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</si>
  <si>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</si>
  <si>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</si>
  <si>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</si>
  <si>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</si>
  <si>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</si>
  <si>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</si>
  <si>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</si>
  <si>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</si>
  <si>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</si>
  <si>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</si>
  <si>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</si>
  <si>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</si>
  <si>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</si>
  <si>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</si>
  <si>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</si>
  <si>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</si>
  <si>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</si>
  <si>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</si>
  <si>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</si>
  <si>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</si>
  <si>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</si>
  <si>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</si>
  <si>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</si>
  <si>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</si>
  <si>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</si>
  <si>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</si>
  <si>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</si>
  <si>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</si>
  <si>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</si>
  <si>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</si>
  <si>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</si>
  <si>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</si>
  <si>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</si>
  <si>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</si>
  <si>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</si>
  <si>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</si>
  <si>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</si>
  <si>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</si>
  <si>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</si>
  <si>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</si>
  <si>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</si>
  <si>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</si>
  <si>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</si>
  <si>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</si>
  <si>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</si>
  <si>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</si>
  <si>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</si>
  <si>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</si>
  <si>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</si>
  <si>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</si>
  <si>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</si>
  <si>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</si>
  <si>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</si>
  <si>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</si>
  <si>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</si>
  <si>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</si>
  <si>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</si>
  <si>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</si>
  <si>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</si>
  <si>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</si>
  <si>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</si>
  <si>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</si>
  <si>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</si>
  <si>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</si>
  <si>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</si>
  <si>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</si>
  <si>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</si>
  <si>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</si>
  <si>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</si>
  <si>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</si>
  <si>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</si>
  <si>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</si>
  <si>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</si>
  <si>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</si>
  <si>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</si>
  <si>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</si>
  <si>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</si>
  <si>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</si>
  <si>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</si>
  <si>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</si>
  <si>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</si>
  <si>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</si>
  <si>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</si>
  <si>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</si>
  <si>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</si>
  <si>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</si>
  <si>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</si>
  <si>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</si>
  <si>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</si>
  <si>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</si>
  <si>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</si>
  <si>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</si>
  <si>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</si>
  <si>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</si>
  <si>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</si>
  <si>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</si>
  <si>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</si>
  <si>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</si>
  <si>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</si>
  <si>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</si>
  <si>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</si>
  <si>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</si>
  <si>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</si>
  <si>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</si>
  <si>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</si>
  <si>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</si>
  <si>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</si>
  <si>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</si>
  <si>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</si>
  <si>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</si>
  <si>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</si>
  <si>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</si>
  <si>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</si>
  <si>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</si>
  <si>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</si>
  <si>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</si>
  <si>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</si>
  <si>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</si>
  <si>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</si>
  <si>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</si>
  <si>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</si>
  <si>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</si>
  <si>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</si>
  <si>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</si>
  <si>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</si>
  <si>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</si>
  <si>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</si>
  <si>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</si>
  <si>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</si>
  <si>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</si>
  <si>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</si>
  <si>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</si>
  <si>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</si>
  <si>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</si>
  <si>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</si>
  <si>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</si>
  <si>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</si>
  <si>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</si>
  <si>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</si>
  <si>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</si>
  <si>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</si>
  <si>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</si>
  <si>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</si>
  <si>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</si>
  <si>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</si>
  <si>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</si>
  <si>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</si>
  <si>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</si>
  <si>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</si>
  <si>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</si>
  <si>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</si>
  <si>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</si>
  <si>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</si>
  <si>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</si>
  <si>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</si>
  <si>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</si>
  <si>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</si>
  <si>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</si>
  <si>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</si>
  <si>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</si>
  <si>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</si>
  <si>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</si>
  <si>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</si>
  <si>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</si>
  <si>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</si>
  <si>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</si>
  <si>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</si>
  <si>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</si>
  <si>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</si>
  <si>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</si>
  <si>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</si>
  <si>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</si>
  <si>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</si>
  <si>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</si>
  <si>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</si>
  <si>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</si>
  <si>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</si>
  <si>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</si>
  <si>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</si>
  <si>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</si>
  <si>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</si>
  <si>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</si>
  <si>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</si>
  <si>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</si>
  <si>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</si>
  <si>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</si>
  <si>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</si>
  <si>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</si>
  <si>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</si>
  <si>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</si>
  <si>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</si>
  <si>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</si>
  <si>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</si>
  <si>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</si>
  <si>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</si>
  <si>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</si>
  <si>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</si>
  <si>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</si>
  <si>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</si>
  <si>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</si>
  <si>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</si>
  <si>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</si>
  <si>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</si>
  <si>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</si>
  <si>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</si>
  <si>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</si>
  <si>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</si>
  <si>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</si>
  <si>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</si>
  <si>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</si>
  <si>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</si>
  <si>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</si>
  <si>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</si>
  <si>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</si>
  <si>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</si>
  <si>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</si>
  <si>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</si>
  <si>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</si>
  <si>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</si>
  <si>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</si>
  <si>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</si>
  <si>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</si>
  <si>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</si>
  <si>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</si>
  <si>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</si>
  <si>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</si>
  <si>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</si>
  <si>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</si>
  <si>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</si>
  <si>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</si>
  <si>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</si>
  <si>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</si>
  <si>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</si>
  <si>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</si>
  <si>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</si>
  <si>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</si>
  <si>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</si>
  <si>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</si>
  <si>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</si>
  <si>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</si>
  <si>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</si>
  <si>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</si>
  <si>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</si>
  <si>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</si>
  <si>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</si>
  <si>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</si>
  <si>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</si>
  <si>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</si>
  <si>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</si>
  <si>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</si>
  <si>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</si>
  <si>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</si>
  <si>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</si>
  <si>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</si>
  <si>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</si>
  <si>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</si>
  <si>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</si>
  <si>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</si>
  <si>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</si>
  <si>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</si>
  <si>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</si>
  <si>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</si>
  <si>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</si>
  <si>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</si>
  <si>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</si>
  <si>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</si>
  <si>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</si>
  <si>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</si>
  <si>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</si>
  <si>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</si>
  <si>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</si>
  <si>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</si>
  <si>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</si>
  <si>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</si>
  <si>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</si>
  <si>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</si>
  <si>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</si>
  <si>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</si>
  <si>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</si>
  <si>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</si>
  <si>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</si>
  <si>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</si>
  <si>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</si>
  <si>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</si>
  <si>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</si>
  <si>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</si>
  <si>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</si>
  <si>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</si>
  <si>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</si>
  <si>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</si>
  <si>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</si>
  <si>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</si>
  <si>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</si>
  <si>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</si>
  <si>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</si>
  <si>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</si>
  <si>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</si>
  <si>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</si>
  <si>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</si>
  <si>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</si>
  <si>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</si>
  <si>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</si>
  <si>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</si>
  <si>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</si>
  <si>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</si>
  <si>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</si>
  <si>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</si>
  <si>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</si>
  <si>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</si>
  <si>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</si>
  <si>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</si>
  <si>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</si>
  <si>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</si>
  <si>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</si>
  <si>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</si>
  <si>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</si>
  <si>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</si>
  <si>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</si>
  <si>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</si>
  <si>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</si>
  <si>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</si>
  <si>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</si>
  <si>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</si>
  <si>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</si>
  <si>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</si>
  <si>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</si>
  <si>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</si>
  <si>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</si>
  <si>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</si>
  <si>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</si>
  <si>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</si>
  <si>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</si>
  <si>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</si>
  <si>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</si>
  <si>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</si>
  <si>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</si>
  <si>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</si>
  <si>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</si>
  <si>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</si>
  <si>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</si>
  <si>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</si>
  <si>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</si>
  <si>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</si>
  <si>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</si>
  <si>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</si>
  <si>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</si>
  <si>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</si>
  <si>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</si>
  <si>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</si>
  <si>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</si>
  <si>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</si>
  <si>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</si>
  <si>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</si>
  <si>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</si>
  <si>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</si>
  <si>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</si>
  <si>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</si>
  <si>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</si>
  <si>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</si>
  <si>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</si>
  <si>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</si>
  <si>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</si>
  <si>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</si>
  <si>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</si>
  <si>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</si>
  <si>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</si>
  <si>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</si>
  <si>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</si>
  <si>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</si>
  <si>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</si>
  <si>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</si>
  <si>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</si>
  <si>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</si>
  <si>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</si>
  <si>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</si>
  <si>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</si>
  <si>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</si>
  <si>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</si>
  <si>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</si>
  <si>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</si>
  <si>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</si>
  <si>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</si>
  <si>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</si>
  <si>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</si>
  <si>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</si>
  <si>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</si>
  <si>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</si>
  <si>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</si>
  <si>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</si>
  <si>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</si>
  <si>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</si>
  <si>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</si>
  <si>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</si>
  <si>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</si>
  <si>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</si>
  <si>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</si>
  <si>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</si>
  <si>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</si>
  <si>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</si>
  <si>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</si>
  <si>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</si>
  <si>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</si>
  <si>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</si>
  <si>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</si>
  <si>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</si>
  <si>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</si>
  <si>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</si>
  <si>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</si>
  <si>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</si>
  <si>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</si>
  <si>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</si>
  <si>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</si>
  <si>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</si>
  <si>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</si>
  <si>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</si>
  <si>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</si>
  <si>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</si>
  <si>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</si>
  <si>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</si>
  <si>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</si>
  <si>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</si>
  <si>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</si>
  <si>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</si>
  <si>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</si>
  <si>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</si>
  <si>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</si>
  <si>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</si>
  <si>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</si>
  <si>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</si>
  <si>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</si>
  <si>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</si>
  <si>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</si>
  <si>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</si>
  <si>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</si>
  <si>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</si>
  <si>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</si>
  <si>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</si>
  <si>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</si>
  <si>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</si>
  <si>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</si>
  <si>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</si>
  <si>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</si>
  <si>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</si>
  <si>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</si>
  <si>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</si>
  <si>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</si>
  <si>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</si>
  <si>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</si>
  <si>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</si>
  <si>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</si>
  <si>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</si>
  <si>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</si>
  <si>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</si>
  <si>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</si>
  <si>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</si>
  <si>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</si>
  <si>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</si>
  <si>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</si>
  <si>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</si>
  <si>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</si>
  <si>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</si>
  <si>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</si>
  <si>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</si>
  <si>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</si>
  <si>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</si>
  <si>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</si>
  <si>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</si>
  <si>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</si>
  <si>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</si>
  <si>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</si>
  <si>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</si>
  <si>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</si>
  <si>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</si>
  <si>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</si>
  <si>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</si>
  <si>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</si>
  <si>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</si>
  <si>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</si>
  <si>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</si>
  <si>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</si>
  <si>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</si>
  <si>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</si>
  <si>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</si>
  <si>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</si>
  <si>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</si>
  <si>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</si>
  <si>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</si>
  <si>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</si>
  <si>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</si>
  <si>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</si>
  <si>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</si>
  <si>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</si>
  <si>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</si>
  <si>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</si>
  <si>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</si>
  <si>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</si>
  <si>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</si>
  <si>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</si>
  <si>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</si>
  <si>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</si>
  <si>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</si>
  <si>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</si>
  <si>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</si>
  <si>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</si>
  <si>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</si>
  <si>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</si>
  <si>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</si>
  <si>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</si>
  <si>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</si>
  <si>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</si>
  <si>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</si>
  <si>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</si>
  <si>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</si>
  <si>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</si>
  <si>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</si>
  <si>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</si>
  <si>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</si>
  <si>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</si>
  <si>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</si>
  <si>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</si>
  <si>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</si>
  <si>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</si>
  <si>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</si>
  <si>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</si>
  <si>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</si>
  <si>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</si>
  <si>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</si>
  <si>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</si>
  <si>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</si>
  <si>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</si>
  <si>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</si>
  <si>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</si>
  <si>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</si>
  <si>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</si>
  <si>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</si>
  <si>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</si>
  <si>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</si>
  <si>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</si>
  <si>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</si>
  <si>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</si>
  <si>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</si>
  <si>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</si>
  <si>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</si>
  <si>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</si>
  <si>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</si>
  <si>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</si>
  <si>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</si>
  <si>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</si>
  <si>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</si>
  <si>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</si>
  <si>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</si>
  <si>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</si>
  <si>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</si>
  <si>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</si>
  <si>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</si>
  <si>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</si>
  <si>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</si>
  <si>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</si>
  <si>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</si>
  <si>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</si>
  <si>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</si>
  <si>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</si>
  <si>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</si>
  <si>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</si>
  <si>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</si>
  <si>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</si>
  <si>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</si>
  <si>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</si>
  <si>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</si>
  <si>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</si>
  <si>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</si>
  <si>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</si>
  <si>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</si>
  <si>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</si>
  <si>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</si>
  <si>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</si>
  <si>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</si>
  <si>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</si>
  <si>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</si>
  <si>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</si>
  <si>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</si>
  <si>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</si>
  <si>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</si>
  <si>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</si>
  <si>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</si>
  <si>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</si>
  <si>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</si>
  <si>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</si>
  <si>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</si>
  <si>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</si>
  <si>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</si>
  <si>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</si>
  <si>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</si>
  <si>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</si>
  <si>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</si>
  <si>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</si>
  <si>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</si>
  <si>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</si>
  <si>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</si>
  <si>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</si>
  <si>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</si>
  <si>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</si>
  <si>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</si>
  <si>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</si>
  <si>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</si>
  <si>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</si>
  <si>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</si>
  <si>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</si>
  <si>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</si>
  <si>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</si>
  <si>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</si>
  <si>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</si>
  <si>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</si>
  <si>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</si>
  <si>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</si>
  <si>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</si>
  <si>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</si>
  <si>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</si>
  <si>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</si>
  <si>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</si>
  <si>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</si>
  <si>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</si>
  <si>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</si>
  <si>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</si>
  <si>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</si>
  <si>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</si>
  <si>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</si>
  <si>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</si>
  <si>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</si>
  <si>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</si>
  <si>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</si>
  <si>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</si>
  <si>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</si>
  <si>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</si>
  <si>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</si>
  <si>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</si>
  <si>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</si>
  <si>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</si>
  <si>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</si>
  <si>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</si>
  <si>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</si>
  <si>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</si>
  <si>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</si>
  <si>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</si>
  <si>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</si>
  <si>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</si>
  <si>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</si>
  <si>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</si>
  <si>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</si>
  <si>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</si>
  <si>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</si>
  <si>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</si>
  <si>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</si>
  <si>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</si>
  <si>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</si>
  <si>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</si>
  <si>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</si>
  <si>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</si>
  <si>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</si>
  <si>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</si>
  <si>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</si>
  <si>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</si>
  <si>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</si>
  <si>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</si>
  <si>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</si>
  <si>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</si>
  <si>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</si>
  <si>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</si>
  <si>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</si>
  <si>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</si>
  <si>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</si>
  <si>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</si>
  <si>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</si>
  <si>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</si>
  <si>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</si>
  <si>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</si>
  <si>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</si>
  <si>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</si>
  <si>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</si>
  <si>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</si>
  <si>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</si>
  <si>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</si>
  <si>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</si>
  <si>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</si>
  <si>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</si>
  <si>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</si>
  <si>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</si>
  <si>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</si>
  <si>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</si>
  <si>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</si>
  <si>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</si>
  <si>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</si>
  <si>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</si>
  <si>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</si>
  <si>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</si>
  <si>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</si>
  <si>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</si>
  <si>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</si>
  <si>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</si>
  <si>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</si>
  <si>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</si>
  <si>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</si>
  <si>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</si>
  <si>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</si>
  <si>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</si>
  <si>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</si>
  <si>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</si>
  <si>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</si>
  <si>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</si>
  <si>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</si>
  <si>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</si>
  <si>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</si>
  <si>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</si>
  <si>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</si>
  <si>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</si>
  <si>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</si>
  <si>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</si>
  <si>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</si>
  <si>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</si>
  <si>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</si>
  <si>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</si>
  <si>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</si>
  <si>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</si>
  <si>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</si>
  <si>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</si>
  <si>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</si>
  <si>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</si>
  <si>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</si>
  <si>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</si>
  <si>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</si>
  <si>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</si>
  <si>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</si>
  <si>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</si>
  <si>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</si>
  <si>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</si>
  <si>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</si>
  <si>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</si>
  <si>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</si>
  <si>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</si>
  <si>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</si>
  <si>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</si>
  <si>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</si>
  <si>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</si>
  <si>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</si>
  <si>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</si>
  <si>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</si>
  <si>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</si>
  <si>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</si>
  <si>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</si>
  <si>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</si>
  <si>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</si>
  <si>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</si>
  <si>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</si>
  <si>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</si>
  <si>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</si>
  <si>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</si>
  <si>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</si>
  <si>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</si>
  <si>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</si>
  <si>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</si>
  <si>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</si>
  <si>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</si>
  <si>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</si>
  <si>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</si>
  <si>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</si>
  <si>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</si>
  <si>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</si>
  <si>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</si>
  <si>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</si>
  <si>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</si>
  <si>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</si>
  <si>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</si>
  <si>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</si>
  <si>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</si>
  <si>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</si>
  <si>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</si>
  <si>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</si>
  <si>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</si>
  <si>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</si>
  <si>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</si>
  <si>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</si>
  <si>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</si>
  <si>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</si>
  <si>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</si>
  <si>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</si>
  <si>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</si>
  <si>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</si>
  <si>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</si>
  <si>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</si>
  <si>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</si>
  <si>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</si>
  <si>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</si>
  <si>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</si>
  <si>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</si>
  <si>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</si>
  <si>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</si>
  <si>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</si>
  <si>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</si>
  <si>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</si>
  <si>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</si>
  <si>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</si>
  <si>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</si>
  <si>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</si>
  <si>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</si>
  <si>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</si>
  <si>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</si>
  <si>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</si>
  <si>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</si>
  <si>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</si>
  <si>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</si>
  <si>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</si>
  <si>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</si>
  <si>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</si>
  <si>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</si>
  <si>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</si>
  <si>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</si>
  <si>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</si>
  <si>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</si>
  <si>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</si>
  <si>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</si>
  <si>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</si>
  <si>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</si>
  <si>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</si>
  <si>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</si>
  <si>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</si>
  <si>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</si>
  <si>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</si>
  <si>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</si>
  <si>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</si>
  <si>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</si>
  <si>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</si>
  <si>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</si>
  <si>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</si>
  <si>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</si>
  <si>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</si>
  <si>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</si>
  <si>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</si>
  <si>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</si>
  <si>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</si>
  <si>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</si>
  <si>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</si>
  <si>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</si>
  <si>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</si>
  <si>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</si>
  <si>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</si>
  <si>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</si>
  <si>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</si>
  <si>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</si>
  <si>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</si>
  <si>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</si>
  <si>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</si>
  <si>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</si>
  <si>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</si>
  <si>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</si>
  <si>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</si>
  <si>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</si>
  <si>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</si>
  <si>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</si>
  <si>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</si>
  <si>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</si>
  <si>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</si>
  <si>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</si>
  <si>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</si>
  <si>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</si>
  <si>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</si>
  <si>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</si>
  <si>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</si>
  <si>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</si>
  <si>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</si>
  <si>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</si>
  <si>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</si>
  <si>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</si>
  <si>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</si>
  <si>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</si>
  <si>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</si>
  <si>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</si>
  <si>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</si>
  <si>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</si>
  <si>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</si>
  <si>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</si>
  <si>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</si>
  <si>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</si>
  <si>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</si>
  <si>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</si>
  <si>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</si>
  <si>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</si>
  <si>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</si>
  <si>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</si>
  <si>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</si>
  <si>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</si>
  <si>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</si>
  <si>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</si>
  <si>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</si>
  <si>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</si>
  <si>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</si>
  <si>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</si>
  <si>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</si>
  <si>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</si>
  <si>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</si>
  <si>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</si>
  <si>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</si>
  <si>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</si>
  <si>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</si>
  <si>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</si>
  <si>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</si>
  <si>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</si>
  <si>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</si>
  <si>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</si>
  <si>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</si>
  <si>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</si>
  <si>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</si>
  <si>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</si>
  <si>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</si>
  <si>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</si>
  <si>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</si>
  <si>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</si>
  <si>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</si>
  <si>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</si>
  <si>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</si>
  <si>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</si>
  <si>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</si>
  <si>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</si>
  <si>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</si>
  <si>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</si>
  <si>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</si>
  <si>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</si>
  <si>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</si>
  <si>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</si>
  <si>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</si>
  <si>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</si>
  <si>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</si>
  <si>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</si>
  <si>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</si>
  <si>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</si>
  <si>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</si>
  <si>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</si>
  <si>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</si>
  <si>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</si>
  <si>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</si>
  <si>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</si>
  <si>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</si>
  <si>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</si>
  <si>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</si>
  <si>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</si>
  <si>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</si>
  <si>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</si>
  <si>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</si>
  <si>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</si>
  <si>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</si>
  <si>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</si>
  <si>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</si>
  <si>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</si>
  <si>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</si>
  <si>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</si>
  <si>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</si>
  <si>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</si>
  <si>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</si>
  <si>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</si>
  <si>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</si>
  <si>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</si>
  <si>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</si>
  <si>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</si>
  <si>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</si>
  <si>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</si>
  <si>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</si>
  <si>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</si>
  <si>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</si>
  <si>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</si>
  <si>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</si>
  <si>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</si>
  <si>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</si>
  <si>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</si>
  <si>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</si>
  <si>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</si>
  <si>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</si>
  <si>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</si>
  <si>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</si>
  <si>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</si>
  <si>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</si>
  <si>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</si>
  <si>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</si>
  <si>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</si>
  <si>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</si>
  <si>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</si>
  <si>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</si>
  <si>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</si>
  <si>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</si>
  <si>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</si>
  <si>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</si>
  <si>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</si>
  <si>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</si>
  <si>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</si>
  <si>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</si>
  <si>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</si>
  <si>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</si>
  <si>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</si>
  <si>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</si>
  <si>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</si>
  <si>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</si>
  <si>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</si>
  <si>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</si>
  <si>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</si>
  <si>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</si>
  <si>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</si>
  <si>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</si>
  <si>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</si>
  <si>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</si>
  <si>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</si>
  <si>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</si>
  <si>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</si>
  <si>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</si>
  <si>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</si>
  <si>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</si>
  <si>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</si>
  <si>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</si>
  <si>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</si>
  <si>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</si>
  <si>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</si>
  <si>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</si>
  <si>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</si>
  <si>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</si>
  <si>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</si>
  <si>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</si>
  <si>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</si>
  <si>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</si>
  <si>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</si>
  <si>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</si>
  <si>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</si>
  <si>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</si>
  <si>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</si>
  <si>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</si>
  <si>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</si>
  <si>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</si>
  <si>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</si>
  <si>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</si>
  <si>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</si>
  <si>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</si>
  <si>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</si>
  <si>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</si>
  <si>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</si>
  <si>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</si>
  <si>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</si>
  <si>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</si>
  <si>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</si>
  <si>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</si>
  <si>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</si>
  <si>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</si>
  <si>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</si>
  <si>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</si>
  <si>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</si>
  <si>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</si>
  <si>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</si>
  <si>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</si>
  <si>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</si>
  <si>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</si>
  <si>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</si>
  <si>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</si>
  <si>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</si>
  <si>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</si>
  <si>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</si>
  <si>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</si>
  <si>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</si>
  <si>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</si>
  <si>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</si>
  <si>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</si>
  <si>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</si>
  <si>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</si>
  <si>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</si>
  <si>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</si>
  <si>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</si>
  <si>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</si>
  <si>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</si>
  <si>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</si>
  <si>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</si>
  <si>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</si>
  <si>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</si>
  <si>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</si>
  <si>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</si>
  <si>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</si>
  <si>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</si>
  <si>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</si>
  <si>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</si>
  <si>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</si>
  <si>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</si>
  <si>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</si>
  <si>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</si>
  <si>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</si>
  <si>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</si>
  <si>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</si>
  <si>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</si>
  <si>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</si>
  <si>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</si>
  <si>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</si>
  <si>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</si>
  <si>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</si>
  <si>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</si>
  <si>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</si>
  <si>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</si>
  <si>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</si>
  <si>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</si>
  <si>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</si>
  <si>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</si>
  <si>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</si>
  <si>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</si>
  <si>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</si>
  <si>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</si>
  <si>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</si>
  <si>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</si>
  <si>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</si>
  <si>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</si>
  <si>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</si>
  <si>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</si>
  <si>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</si>
  <si>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</si>
  <si>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</si>
  <si>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</si>
  <si>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</si>
  <si>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</si>
  <si>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</si>
  <si>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</si>
  <si>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</si>
  <si>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</si>
  <si>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</si>
  <si>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</si>
  <si>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</si>
  <si>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</si>
  <si>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</si>
  <si>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</si>
  <si>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</si>
  <si>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</si>
  <si>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</si>
  <si>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</si>
  <si>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</si>
  <si>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</si>
  <si>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</si>
  <si>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</si>
  <si>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</si>
  <si>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</si>
  <si>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</si>
  <si>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</si>
  <si>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</si>
  <si>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</si>
  <si>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</si>
  <si>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</si>
  <si>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</si>
  <si>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</si>
  <si>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</si>
  <si>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</si>
  <si>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</si>
  <si>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</si>
  <si>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</si>
  <si>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</si>
  <si>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</si>
  <si>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</si>
  <si>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</si>
  <si>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</si>
  <si>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</si>
  <si>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</si>
  <si>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</si>
  <si>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</si>
  <si>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</si>
  <si>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</si>
  <si>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</si>
  <si>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</si>
  <si>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</si>
  <si>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</si>
  <si>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</si>
  <si>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</si>
  <si>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</si>
  <si>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</si>
  <si>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</si>
  <si>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</si>
  <si>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</si>
  <si>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</si>
  <si>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</si>
  <si>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</si>
  <si>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</si>
  <si>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</si>
  <si>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</si>
  <si>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</si>
  <si>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</si>
  <si>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</si>
  <si>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</si>
  <si>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</si>
  <si>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</si>
  <si>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</si>
  <si>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</si>
  <si>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</si>
  <si>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</si>
  <si>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</si>
  <si>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</si>
  <si>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</si>
  <si>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</si>
  <si>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</si>
  <si>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</si>
  <si>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</si>
  <si>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</si>
  <si>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</si>
  <si>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</si>
  <si>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</si>
  <si>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</si>
  <si>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</si>
  <si>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</si>
  <si>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</si>
  <si>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</si>
  <si>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</si>
  <si>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</si>
  <si>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</si>
  <si>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</si>
  <si>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</si>
  <si>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</si>
  <si>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</si>
  <si>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</si>
  <si>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</si>
  <si>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</si>
  <si>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</si>
  <si>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</si>
  <si>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</si>
  <si>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</si>
  <si>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</si>
  <si>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</si>
  <si>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</si>
  <si>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</si>
  <si>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</si>
  <si>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</si>
  <si>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</si>
  <si>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</si>
  <si>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</si>
  <si>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</si>
  <si>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</si>
  <si>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</si>
  <si>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</si>
  <si>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</si>
  <si>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</si>
  <si>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</si>
  <si>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</si>
  <si>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</si>
  <si>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</si>
  <si>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</si>
  <si>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</si>
  <si>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</si>
  <si>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</si>
  <si>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</si>
  <si>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</si>
  <si>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</si>
  <si>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</si>
  <si>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</si>
  <si>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</si>
  <si>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</si>
  <si>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</si>
  <si>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</si>
  <si>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</si>
  <si>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</si>
  <si>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</si>
  <si>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</si>
  <si>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</si>
  <si>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</si>
  <si>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</si>
  <si>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</si>
  <si>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</si>
  <si>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</si>
  <si>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</si>
  <si>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</si>
  <si>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</si>
  <si>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</si>
  <si>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</si>
  <si>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</si>
  <si>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</si>
  <si>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</si>
  <si>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</si>
  <si>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</si>
  <si>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</si>
  <si>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</si>
  <si>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</si>
  <si>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</si>
  <si>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</si>
  <si>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</si>
  <si>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</si>
  <si>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</si>
  <si>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</si>
  <si>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</si>
  <si>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</si>
  <si>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</si>
  <si>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</si>
  <si>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</si>
  <si>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</si>
  <si>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</si>
  <si>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</si>
  <si>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</si>
  <si>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</si>
  <si>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</si>
  <si>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</si>
  <si>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</si>
  <si>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</si>
  <si>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</si>
  <si>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</si>
  <si>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</si>
  <si>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</si>
  <si>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</si>
  <si>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</si>
  <si>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</si>
  <si>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</si>
  <si>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</si>
  <si>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</si>
  <si>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</si>
  <si>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</si>
  <si>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</si>
  <si>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</si>
  <si>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</si>
  <si>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</si>
  <si>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</si>
  <si>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</si>
  <si>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</si>
  <si>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</si>
  <si>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</si>
  <si>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</si>
  <si>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</si>
  <si>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</si>
  <si>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</si>
  <si>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</si>
  <si>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</si>
  <si>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</si>
  <si>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</si>
  <si>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</si>
  <si>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</si>
  <si>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</si>
  <si>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</si>
  <si>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</si>
  <si>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</si>
  <si>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</si>
  <si>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</si>
  <si>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</si>
  <si>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</si>
  <si>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</si>
  <si>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</si>
  <si>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</si>
  <si>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</si>
  <si>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</si>
  <si>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</si>
  <si>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</si>
  <si>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</si>
  <si>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</si>
  <si>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</si>
  <si>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</si>
  <si>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</si>
  <si>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</si>
  <si>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</si>
  <si>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</si>
  <si>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</si>
  <si>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</si>
  <si>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</si>
  <si>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</si>
  <si>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</si>
  <si>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</si>
  <si>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</si>
  <si>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</si>
  <si>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</si>
  <si>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</si>
  <si>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</si>
  <si>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</si>
  <si>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</si>
  <si>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</si>
  <si>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</si>
  <si>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</si>
  <si>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</si>
  <si>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</si>
  <si>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</si>
  <si>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</si>
  <si>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</si>
  <si>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</si>
  <si>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</si>
  <si>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</si>
  <si>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</si>
  <si>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</si>
  <si>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</si>
  <si>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</si>
  <si>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</si>
  <si>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</si>
  <si>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</si>
  <si>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</si>
  <si>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</si>
  <si>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</si>
  <si>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</si>
  <si>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</si>
  <si>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</si>
  <si>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</si>
  <si>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</si>
  <si>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</si>
  <si>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</si>
  <si>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</si>
  <si>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</si>
  <si>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</si>
  <si>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</si>
  <si>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</si>
  <si>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</si>
  <si>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</si>
  <si>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</si>
  <si>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</si>
  <si>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</si>
  <si>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</si>
  <si>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</si>
  <si>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</si>
  <si>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</si>
  <si>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</si>
  <si>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</si>
  <si>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</si>
  <si>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</si>
  <si>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</si>
  <si>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</si>
  <si>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</si>
  <si>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</si>
  <si>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</si>
  <si>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</si>
  <si>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</si>
  <si>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</si>
  <si>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</si>
  <si>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</si>
  <si>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</si>
  <si>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</si>
  <si>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</si>
  <si>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</si>
  <si>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</si>
  <si>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</si>
  <si>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</si>
  <si>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</si>
  <si>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</si>
  <si>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</si>
  <si>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</si>
  <si>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</si>
  <si>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</si>
  <si>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</si>
  <si>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</si>
  <si>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</si>
  <si>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</si>
  <si>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</si>
  <si>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</si>
  <si>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</si>
  <si>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</si>
  <si>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</si>
  <si>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</si>
  <si>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</si>
  <si>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</si>
  <si>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</si>
  <si>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</si>
  <si>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</si>
  <si>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</si>
  <si>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</si>
  <si>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</si>
  <si>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</si>
  <si>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</si>
  <si>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</si>
  <si>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</si>
  <si>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</si>
  <si>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</si>
  <si>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</si>
  <si>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</si>
  <si>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</si>
  <si>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</si>
  <si>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</si>
  <si>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</si>
  <si>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</si>
  <si>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</si>
  <si>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</si>
  <si>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</si>
  <si>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</si>
  <si>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</si>
  <si>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</si>
  <si>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</si>
  <si>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</si>
  <si>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</si>
  <si>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</si>
  <si>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</si>
  <si>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</si>
  <si>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</si>
  <si>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</si>
  <si>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</si>
  <si>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</si>
  <si>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</si>
  <si>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</si>
  <si>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</si>
  <si>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</si>
  <si>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</si>
  <si>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</si>
  <si>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</si>
  <si>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</si>
  <si>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</si>
  <si>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</si>
  <si>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</si>
  <si>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</si>
  <si>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</si>
  <si>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</si>
  <si>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</si>
  <si>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</si>
  <si>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</si>
  <si>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</si>
  <si>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</si>
  <si>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</si>
  <si>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</si>
  <si>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</si>
  <si>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</si>
  <si>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</si>
  <si>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</si>
  <si>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</si>
  <si>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</si>
  <si>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</si>
  <si>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</si>
  <si>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</si>
  <si>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</si>
  <si>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</si>
  <si>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</si>
  <si>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</si>
  <si>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</si>
  <si>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</si>
  <si>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</si>
  <si>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</si>
  <si>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</si>
  <si>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</si>
  <si>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</si>
  <si>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</si>
  <si>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</si>
  <si>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</si>
  <si>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</si>
  <si>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</si>
  <si>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</si>
  <si>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</si>
  <si>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</si>
  <si>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</si>
  <si>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</si>
  <si>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</si>
  <si>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</si>
  <si>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</si>
  <si>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</si>
  <si>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</si>
  <si>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</si>
  <si>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</si>
  <si>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</si>
  <si>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</si>
  <si>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</si>
  <si>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</si>
  <si>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</si>
  <si>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</si>
  <si>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</si>
  <si>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</si>
  <si>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</si>
  <si>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</si>
  <si>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</si>
  <si>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</si>
  <si>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</si>
  <si>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</si>
  <si>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</si>
  <si>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</si>
  <si>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</si>
  <si>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</si>
  <si>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</si>
  <si>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</si>
  <si>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</si>
  <si>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</si>
  <si>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</si>
  <si>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</si>
  <si>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</si>
  <si>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</si>
  <si>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</si>
  <si>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</si>
  <si>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</si>
  <si>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</si>
  <si>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</si>
  <si>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</si>
  <si>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</si>
  <si>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</si>
  <si>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</si>
  <si>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</si>
  <si>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</si>
  <si>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</si>
  <si>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</si>
  <si>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</si>
  <si>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</si>
  <si>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</si>
  <si>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</si>
  <si>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</si>
  <si>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</si>
  <si>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</si>
  <si>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</si>
  <si>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</si>
  <si>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</si>
  <si>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</si>
  <si>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</si>
  <si>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</si>
  <si>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</si>
  <si>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</si>
  <si>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</si>
  <si>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</si>
  <si>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</si>
  <si>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</si>
  <si>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</si>
  <si>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</si>
  <si>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</si>
  <si>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</si>
  <si>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</si>
  <si>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</si>
  <si>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</si>
  <si>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</si>
  <si>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</si>
  <si>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</si>
  <si>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</si>
  <si>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</si>
  <si>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</si>
  <si>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</si>
  <si>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</si>
  <si>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</si>
  <si>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</si>
  <si>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</si>
  <si>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</si>
  <si>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</si>
  <si>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</si>
  <si>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</si>
  <si>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</si>
  <si>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</si>
  <si>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</si>
  <si>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</si>
  <si>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</si>
  <si>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</si>
  <si>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</si>
  <si>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</si>
  <si>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</si>
  <si>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</si>
  <si>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</si>
  <si>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</si>
  <si>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</si>
  <si>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</si>
  <si>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</si>
  <si>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</si>
  <si>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</si>
  <si>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</si>
  <si>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</si>
  <si>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</si>
  <si>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</si>
  <si>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</si>
  <si>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</si>
  <si>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</si>
  <si>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</si>
  <si>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</si>
  <si>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</si>
  <si>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</si>
  <si>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</si>
  <si>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</si>
  <si>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</si>
  <si>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</si>
  <si>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</si>
  <si>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</si>
  <si>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</si>
  <si>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</si>
  <si>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</si>
  <si>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</si>
  <si>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</si>
  <si>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</si>
  <si>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</si>
  <si>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</si>
  <si>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</si>
  <si>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</si>
  <si>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</si>
  <si>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</si>
  <si>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</si>
  <si>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</si>
  <si>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</si>
  <si>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</si>
  <si>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</si>
  <si>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</si>
  <si>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</si>
  <si>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</si>
  <si>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</si>
  <si>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</si>
  <si>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</si>
  <si>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</si>
  <si>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</si>
  <si>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</si>
  <si>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</si>
  <si>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</si>
  <si>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</si>
  <si>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</si>
  <si>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</si>
  <si>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</si>
  <si>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</si>
  <si>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</si>
  <si>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</si>
  <si>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</si>
  <si>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</si>
  <si>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</si>
  <si>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</si>
  <si>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</si>
  <si>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</si>
  <si>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</si>
  <si>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</si>
  <si>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</si>
  <si>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</si>
  <si>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</si>
  <si>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</si>
  <si>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</si>
  <si>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</si>
  <si>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</si>
  <si>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</si>
  <si>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</si>
  <si>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</si>
  <si>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</si>
  <si>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</si>
  <si>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</si>
  <si>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</si>
  <si>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</si>
  <si>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</si>
  <si>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</si>
  <si>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</si>
  <si>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</si>
  <si>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</si>
  <si>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</si>
  <si>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</si>
  <si>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</si>
  <si>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</si>
  <si>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</si>
  <si>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</si>
  <si>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</si>
  <si>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</si>
  <si>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</si>
  <si>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</si>
  <si>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</si>
  <si>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</si>
  <si>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</si>
  <si>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</si>
  <si>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</si>
  <si>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</si>
  <si>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</si>
  <si>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</si>
  <si>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</si>
  <si>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</si>
  <si>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</si>
  <si>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</si>
  <si>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</si>
  <si>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</si>
  <si>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</si>
  <si>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</si>
  <si>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</si>
  <si>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</si>
  <si>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</si>
  <si>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</si>
  <si>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</si>
  <si>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</si>
  <si>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</si>
  <si>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</si>
  <si>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</si>
  <si>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</si>
  <si>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</si>
  <si>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</si>
  <si>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</si>
  <si>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</si>
  <si>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</si>
  <si>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</si>
  <si>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</si>
  <si>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</si>
  <si>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</si>
  <si>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</si>
  <si>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</si>
  <si>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</si>
  <si>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</si>
  <si>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</si>
  <si>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</si>
  <si>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</si>
  <si>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</si>
  <si>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</si>
  <si>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</si>
  <si>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</si>
  <si>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</si>
  <si>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</si>
  <si>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</si>
  <si>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</si>
  <si>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</si>
  <si>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</si>
  <si>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</si>
  <si>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</si>
  <si>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</si>
  <si>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</si>
  <si>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</si>
  <si>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</si>
  <si>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</si>
  <si>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</si>
  <si>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</si>
  <si>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</si>
  <si>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</si>
  <si>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</si>
  <si>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</si>
  <si>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</si>
  <si>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</si>
  <si>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</si>
  <si>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</si>
  <si>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</si>
  <si>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</si>
  <si>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</si>
  <si>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</si>
  <si>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</si>
  <si>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</si>
  <si>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</si>
  <si>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</si>
  <si>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</si>
  <si>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</si>
  <si>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</si>
  <si>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</si>
  <si>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</si>
  <si>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</si>
  <si>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</si>
  <si>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</si>
  <si>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</si>
  <si>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</si>
  <si>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</si>
  <si>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</si>
  <si>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</si>
  <si>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</si>
  <si>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</si>
  <si>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</si>
  <si>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</si>
  <si>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</si>
  <si>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</si>
  <si>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</si>
  <si>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</si>
  <si>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</si>
  <si>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</si>
  <si>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</si>
  <si>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</si>
  <si>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</si>
  <si>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</si>
  <si>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</si>
  <si>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</si>
  <si>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</si>
  <si>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</si>
  <si>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</si>
  <si>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</si>
  <si>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</si>
  <si>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</si>
  <si>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</si>
  <si>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</si>
  <si>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</si>
  <si>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</si>
  <si>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</si>
  <si>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</si>
  <si>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</si>
  <si>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</si>
  <si>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</si>
  <si>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</si>
  <si>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</si>
  <si>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</si>
  <si>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</si>
  <si>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</si>
  <si>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</si>
  <si>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</si>
  <si>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</si>
  <si>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</si>
  <si>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</si>
  <si>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</si>
  <si>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</si>
  <si>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</si>
  <si>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</si>
  <si>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</si>
  <si>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</si>
  <si>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</si>
  <si>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</si>
  <si>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</si>
  <si>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</si>
  <si>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</si>
  <si>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</si>
  <si>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</si>
  <si>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</si>
  <si>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</si>
  <si>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</si>
  <si>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</si>
  <si>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</si>
  <si>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</si>
  <si>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</si>
  <si>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</si>
  <si>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</si>
  <si>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</si>
  <si>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</si>
  <si>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</si>
  <si>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</si>
  <si>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</si>
  <si>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</si>
  <si>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</si>
  <si>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</si>
  <si>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</si>
  <si>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</si>
  <si>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</si>
  <si>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</si>
  <si>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</si>
  <si>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</si>
  <si>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</si>
  <si>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</si>
  <si>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</si>
  <si>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</si>
  <si>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</si>
  <si>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</si>
  <si>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</si>
  <si>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</si>
  <si>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</si>
  <si>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</si>
  <si>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</si>
  <si>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</si>
  <si>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</si>
  <si>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</si>
  <si>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</si>
  <si>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</si>
  <si>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</si>
  <si>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</si>
  <si>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</si>
  <si>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</si>
  <si>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</si>
  <si>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</si>
  <si>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</si>
  <si>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</si>
  <si>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</si>
  <si>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</si>
  <si>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</si>
  <si>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</si>
  <si>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</si>
  <si>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</si>
  <si>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</si>
  <si>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</si>
  <si>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</si>
  <si>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</si>
  <si>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</si>
  <si>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</si>
  <si>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</si>
  <si>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</si>
  <si>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</si>
  <si>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</si>
  <si>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</si>
  <si>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</si>
  <si>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</si>
  <si>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</si>
  <si>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</si>
  <si>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</si>
  <si>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</si>
  <si>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</si>
  <si>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</si>
  <si>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</si>
  <si>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</si>
  <si>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</si>
  <si>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</si>
  <si>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</si>
  <si>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</si>
  <si>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</si>
  <si>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</si>
  <si>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</si>
  <si>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</si>
  <si>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</si>
  <si>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</si>
  <si>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</si>
  <si>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</si>
  <si>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</si>
  <si>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</si>
  <si>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</si>
  <si>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</si>
  <si>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</si>
  <si>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</si>
  <si>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</si>
  <si>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</si>
  <si>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</si>
  <si>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</si>
  <si>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</si>
  <si>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</si>
  <si>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</si>
  <si>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</si>
  <si>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</si>
  <si>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</si>
  <si>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</si>
  <si>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</si>
  <si>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</si>
  <si>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</si>
  <si>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</si>
  <si>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</si>
  <si>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</si>
  <si>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</si>
  <si>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</si>
  <si>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</si>
  <si>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</si>
  <si>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</si>
  <si>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</si>
  <si>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</si>
  <si>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</si>
  <si>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</si>
  <si>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</si>
  <si>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</si>
  <si>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</si>
  <si>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</si>
  <si>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</si>
  <si>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</si>
  <si>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</si>
  <si>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</si>
  <si>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</si>
  <si>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</si>
  <si>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</si>
  <si>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</si>
  <si>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</si>
  <si>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</si>
  <si>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</si>
  <si>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</si>
  <si>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</si>
  <si>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</si>
  <si>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</si>
  <si>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</si>
  <si>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</si>
  <si>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</si>
  <si>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</si>
  <si>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</si>
  <si>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</si>
  <si>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</si>
  <si>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</si>
  <si>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</si>
  <si>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</si>
  <si>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</si>
  <si>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</si>
  <si>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</si>
  <si>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</si>
  <si>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</si>
  <si>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</si>
  <si>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</si>
  <si>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</si>
  <si>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</si>
  <si>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</si>
  <si>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</si>
  <si>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</si>
  <si>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</si>
  <si>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</si>
  <si>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</si>
  <si>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</si>
  <si>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</si>
  <si>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</si>
  <si>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</si>
  <si>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</si>
  <si>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</si>
  <si>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</si>
  <si>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</si>
  <si>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</si>
  <si>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</si>
  <si>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</si>
  <si>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</si>
  <si>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</si>
  <si>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</si>
  <si>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</si>
  <si>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</si>
  <si>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</si>
  <si>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</si>
  <si>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</si>
  <si>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</si>
  <si>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</si>
  <si>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</si>
  <si>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</si>
  <si>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</si>
  <si>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</si>
  <si>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</si>
  <si>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</si>
  <si>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</si>
  <si>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</si>
  <si>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</si>
  <si>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</si>
  <si>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</si>
  <si>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</si>
  <si>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</si>
  <si>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</si>
  <si>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</si>
  <si>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</si>
  <si>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</si>
  <si>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</si>
  <si>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</si>
  <si>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</si>
  <si>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</si>
  <si>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</si>
  <si>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</si>
  <si>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</si>
  <si>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</si>
  <si>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</si>
  <si>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</si>
  <si>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</si>
  <si>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</si>
  <si>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</si>
  <si>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</si>
  <si>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</si>
  <si>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</si>
  <si>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</si>
  <si>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</si>
  <si>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</si>
  <si>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</si>
  <si>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</si>
  <si>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</si>
  <si>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</si>
  <si>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</si>
  <si>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</si>
  <si>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</si>
  <si>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</si>
  <si>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</si>
  <si>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</si>
  <si>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</si>
  <si>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</si>
  <si>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</si>
  <si>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</si>
  <si>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</si>
  <si>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</si>
  <si>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</si>
  <si>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</si>
  <si>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</si>
  <si>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</si>
  <si>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</si>
  <si>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</si>
  <si>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</si>
  <si>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</si>
  <si>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</si>
  <si>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</si>
  <si>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</si>
  <si>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</si>
  <si>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</si>
  <si>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</si>
  <si>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</si>
  <si>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</si>
  <si>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</si>
  <si>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</si>
  <si>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</si>
  <si>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</si>
  <si>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</si>
  <si>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</si>
  <si>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</si>
  <si>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</si>
  <si>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</si>
  <si>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</si>
  <si>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</si>
  <si>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</si>
  <si>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</si>
  <si>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</si>
  <si>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</si>
  <si>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</si>
  <si>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</si>
  <si>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</si>
  <si>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</si>
  <si>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</si>
  <si>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</si>
  <si>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</si>
  <si>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</si>
  <si>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</si>
  <si>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</si>
  <si>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</si>
  <si>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</si>
  <si>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</si>
  <si>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</si>
  <si>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</si>
  <si>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</si>
  <si>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</si>
  <si>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</si>
  <si>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</si>
  <si>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</si>
  <si>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</si>
  <si>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</si>
  <si>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</si>
  <si>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</si>
  <si>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</si>
  <si>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</si>
  <si>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</si>
  <si>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</si>
  <si>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</si>
  <si>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</si>
  <si>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</si>
  <si>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</si>
  <si>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</si>
  <si>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</si>
  <si>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</si>
  <si>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</si>
  <si>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</si>
  <si>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</si>
  <si>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</si>
  <si>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</si>
  <si>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</si>
  <si>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</si>
  <si>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</si>
  <si>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</si>
  <si>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</si>
  <si>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</si>
  <si>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</si>
  <si>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</si>
  <si>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</si>
  <si>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</si>
  <si>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</si>
  <si>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</si>
  <si>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</si>
  <si>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</si>
  <si>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</si>
  <si>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</si>
  <si>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</si>
  <si>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</si>
  <si>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</si>
  <si>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</si>
  <si>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</si>
  <si>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</si>
  <si>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</si>
  <si>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</si>
  <si>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</si>
  <si>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</si>
  <si>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</si>
  <si>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</si>
  <si>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</si>
  <si>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</si>
  <si>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</si>
  <si>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</si>
  <si>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</si>
  <si>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</si>
  <si>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</si>
  <si>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</si>
  <si>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</si>
  <si>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</si>
  <si>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</si>
  <si>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</si>
  <si>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</si>
  <si>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</si>
  <si>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</si>
  <si>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</si>
  <si>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</si>
  <si>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</si>
  <si>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</si>
  <si>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</si>
  <si>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</si>
  <si>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</si>
  <si>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</si>
  <si>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</si>
  <si>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</si>
  <si>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</si>
  <si>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</si>
  <si>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</si>
  <si>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</si>
  <si>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</si>
  <si>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</si>
  <si>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</si>
  <si>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</si>
  <si>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</si>
  <si>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</si>
  <si>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</si>
  <si>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</si>
  <si>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</si>
  <si>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</si>
  <si>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</si>
  <si>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</si>
  <si>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</si>
  <si>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</si>
  <si>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</si>
  <si>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</si>
  <si>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</si>
  <si>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</si>
  <si>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</si>
  <si>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</si>
  <si>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</si>
  <si>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</si>
  <si>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</si>
  <si>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</si>
  <si>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</si>
  <si>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</si>
  <si>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</si>
  <si>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</si>
  <si>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</si>
  <si>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</si>
  <si>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</si>
  <si>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</si>
  <si>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</si>
  <si>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</si>
  <si>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</si>
  <si>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</si>
  <si>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</si>
  <si>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</si>
  <si>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</si>
  <si>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</si>
  <si>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</si>
  <si>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</si>
  <si>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</si>
  <si>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</si>
  <si>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</si>
  <si>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</si>
  <si>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</si>
  <si>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</si>
  <si>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</si>
  <si>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</si>
  <si>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</si>
  <si>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</si>
  <si>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</si>
  <si>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</si>
  <si>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</si>
  <si>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</si>
  <si>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</si>
  <si>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</si>
  <si>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</si>
  <si>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</si>
  <si>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</si>
  <si>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</si>
  <si>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</si>
  <si>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</si>
  <si>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</si>
  <si>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</si>
  <si>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</si>
  <si>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</si>
  <si>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</si>
  <si>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</si>
  <si>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</si>
  <si>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</si>
  <si>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</si>
  <si>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</si>
  <si>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</si>
  <si>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</si>
  <si>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</si>
  <si>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</si>
  <si>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</si>
  <si>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</si>
  <si>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</si>
  <si>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</si>
  <si>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</si>
  <si>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</si>
  <si>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</si>
  <si>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</si>
  <si>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</si>
  <si>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</si>
  <si>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</si>
  <si>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</si>
  <si>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</si>
  <si>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</si>
  <si>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</si>
  <si>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</si>
  <si>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</si>
  <si>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</si>
  <si>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</si>
  <si>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</si>
  <si>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</si>
  <si>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</si>
  <si>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</si>
  <si>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</si>
  <si>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</si>
  <si>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</si>
  <si>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</si>
  <si>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</si>
  <si>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</si>
  <si>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</si>
  <si>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</si>
  <si>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</si>
  <si>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</si>
  <si>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</si>
  <si>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</si>
  <si>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</si>
  <si>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</si>
  <si>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</si>
  <si>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</si>
  <si>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</si>
  <si>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</si>
  <si>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</si>
  <si>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</si>
  <si>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</si>
  <si>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</si>
  <si>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</si>
  <si>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</si>
  <si>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</si>
  <si>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</si>
  <si>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</si>
  <si>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</si>
  <si>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</si>
  <si>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</si>
  <si>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</si>
  <si>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</si>
  <si>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</si>
  <si>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</si>
  <si>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</si>
  <si>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</si>
  <si>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</si>
  <si>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</si>
  <si>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</si>
  <si>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</si>
  <si>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</si>
  <si>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</si>
  <si>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</si>
  <si>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</si>
  <si>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</si>
  <si>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</si>
  <si>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</si>
  <si>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</si>
  <si>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</si>
  <si>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</si>
  <si>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</si>
  <si>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</si>
  <si>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</si>
  <si>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</si>
  <si>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</si>
  <si>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</si>
  <si>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</si>
  <si>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</si>
  <si>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</si>
  <si>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</si>
  <si>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</si>
  <si>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</si>
  <si>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</si>
  <si>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</si>
  <si>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</si>
  <si>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</si>
  <si>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</si>
  <si>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</si>
  <si>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</si>
  <si>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</si>
  <si>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</si>
  <si>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</si>
  <si>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</si>
  <si>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</si>
  <si>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</si>
  <si>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</si>
  <si>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</si>
  <si>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</si>
  <si>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</si>
  <si>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</si>
  <si>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</si>
  <si>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</si>
  <si>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</si>
  <si>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</si>
  <si>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</si>
  <si>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</si>
  <si>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</si>
  <si>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</si>
  <si>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</si>
  <si>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</si>
  <si>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</si>
  <si>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</si>
  <si>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</si>
  <si>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</si>
  <si>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</si>
  <si>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</si>
  <si>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</si>
  <si>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</si>
  <si>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</si>
  <si>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</si>
  <si>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</si>
  <si>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</si>
  <si>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</si>
  <si>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</si>
  <si>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</si>
  <si>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</si>
  <si>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</si>
  <si>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</si>
  <si>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</si>
  <si>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</si>
  <si>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</si>
  <si>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</si>
  <si>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</si>
  <si>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</si>
  <si>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</si>
  <si>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</si>
  <si>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</si>
  <si>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</si>
  <si>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</si>
  <si>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</si>
  <si>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</si>
  <si>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</si>
  <si>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</si>
  <si>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</si>
  <si>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</si>
  <si>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</si>
  <si>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</si>
  <si>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</si>
  <si>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</si>
  <si>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</si>
  <si>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</si>
  <si>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</si>
  <si>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</si>
  <si>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</si>
  <si>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</si>
  <si>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</si>
  <si>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</si>
  <si>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</si>
  <si>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</si>
  <si>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</si>
  <si>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</si>
  <si>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</si>
  <si>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</si>
  <si>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</si>
  <si>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</si>
  <si>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</si>
  <si>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</si>
  <si>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</si>
  <si>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</si>
  <si>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</si>
  <si>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</si>
  <si>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</si>
  <si>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</si>
  <si>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</si>
  <si>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</si>
  <si>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</si>
  <si>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</si>
  <si>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</si>
  <si>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</si>
  <si>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</si>
  <si>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</si>
  <si>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</si>
  <si>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</si>
  <si>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</si>
  <si>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</si>
  <si>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</si>
  <si>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</si>
  <si>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</si>
  <si>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</si>
  <si>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</si>
  <si>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</si>
  <si>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</si>
  <si>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</si>
  <si>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</si>
  <si>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</si>
  <si>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</si>
  <si>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</si>
  <si>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</si>
  <si>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</si>
  <si>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</si>
  <si>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</si>
  <si>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</si>
  <si>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</si>
  <si>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</si>
  <si>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</si>
  <si>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</si>
  <si>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</si>
  <si>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</si>
  <si>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</si>
  <si>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</si>
  <si>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</si>
  <si>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</si>
  <si>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</si>
  <si>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</si>
  <si>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</si>
  <si>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</si>
  <si>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</si>
  <si>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</si>
  <si>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</si>
  <si>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</si>
  <si>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</si>
  <si>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</si>
  <si>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</si>
  <si>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</si>
  <si>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</si>
  <si>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</si>
  <si>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</si>
  <si>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</si>
  <si>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</si>
  <si>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</si>
  <si>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</si>
  <si>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</si>
  <si>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</si>
  <si>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</si>
  <si>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</si>
  <si>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</si>
  <si>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</si>
  <si>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</si>
  <si>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</si>
  <si>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</si>
  <si>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</si>
  <si>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</si>
  <si>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</si>
  <si>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</si>
  <si>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</si>
  <si>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</si>
  <si>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</si>
  <si>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</si>
  <si>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</si>
  <si>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</si>
  <si>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</si>
  <si>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</si>
  <si>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</si>
  <si>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</si>
  <si>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</si>
  <si>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</si>
  <si>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</si>
  <si>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</si>
  <si>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</si>
  <si>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</si>
  <si>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</si>
  <si>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</si>
  <si>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</si>
  <si>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</si>
  <si>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</si>
  <si>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</si>
  <si>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</si>
  <si>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</si>
  <si>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</si>
  <si>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</si>
  <si>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</si>
  <si>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</si>
  <si>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</si>
  <si>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</si>
  <si>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</si>
  <si>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</si>
  <si>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</si>
  <si>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</si>
  <si>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</si>
  <si>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</si>
  <si>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</si>
  <si>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</si>
  <si>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</si>
  <si>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</si>
  <si>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</si>
  <si>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</si>
  <si>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</si>
  <si>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</si>
  <si>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</si>
  <si>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</si>
  <si>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</si>
  <si>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</si>
  <si>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</si>
  <si>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</si>
  <si>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</si>
  <si>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</si>
  <si>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</si>
  <si>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</si>
  <si>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</si>
  <si>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</si>
  <si>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</si>
  <si>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</si>
  <si>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</si>
  <si>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</si>
  <si>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</si>
  <si>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</si>
  <si>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</si>
  <si>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</si>
  <si>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</si>
  <si>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</si>
  <si>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</si>
  <si>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</si>
  <si>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</si>
  <si>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</si>
  <si>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</si>
  <si>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</si>
  <si>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</si>
  <si>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</si>
  <si>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</si>
  <si>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</si>
  <si>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</si>
  <si>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</si>
  <si>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</si>
  <si>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</si>
  <si>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</si>
  <si>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</si>
  <si>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</si>
  <si>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</si>
  <si>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</si>
  <si>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</si>
  <si>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</si>
  <si>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</si>
  <si>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</si>
  <si>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</si>
  <si>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</si>
  <si>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</si>
  <si>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</si>
  <si>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</si>
  <si>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</si>
  <si>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</si>
  <si>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</si>
  <si>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</si>
  <si>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</si>
  <si>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</si>
  <si>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</si>
  <si>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</si>
  <si>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</si>
  <si>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</si>
  <si>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</si>
  <si>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</si>
  <si>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</si>
  <si>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</si>
  <si>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</si>
  <si>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</si>
  <si>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</si>
  <si>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</si>
  <si>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</si>
  <si>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</si>
  <si>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</si>
  <si>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</si>
  <si>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</si>
  <si>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</si>
  <si>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</si>
  <si>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</si>
  <si>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</si>
  <si>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</si>
  <si>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</si>
  <si>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</si>
  <si>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</si>
  <si>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</si>
  <si>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</si>
  <si>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</si>
  <si>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</si>
  <si>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</si>
  <si>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</si>
  <si>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</si>
  <si>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</si>
  <si>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</si>
  <si>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</si>
  <si>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</si>
  <si>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</si>
  <si>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</si>
  <si>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</si>
  <si>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</si>
  <si>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</si>
  <si>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</si>
  <si>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</si>
  <si>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</si>
  <si>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</si>
  <si>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</si>
  <si>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</si>
  <si>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</si>
  <si>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</si>
  <si>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</si>
  <si>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</si>
  <si>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</si>
  <si>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</si>
  <si>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</si>
  <si>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</si>
  <si>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</si>
  <si>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</si>
  <si>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</si>
  <si>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</si>
  <si>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</si>
  <si>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</si>
  <si>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</si>
  <si>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</si>
  <si>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</si>
  <si>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</si>
  <si>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</si>
  <si>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</si>
  <si>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</si>
  <si>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</si>
  <si>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</si>
  <si>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</si>
  <si>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</si>
  <si>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</si>
  <si>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</si>
  <si>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</si>
  <si>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</si>
  <si>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</si>
  <si>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</si>
  <si>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</si>
  <si>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</si>
  <si>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</si>
  <si>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</si>
  <si>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</si>
  <si>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</si>
  <si>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</si>
  <si>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</si>
  <si>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</si>
  <si>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</si>
  <si>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</si>
  <si>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</si>
  <si>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</si>
  <si>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</si>
  <si>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</si>
  <si>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</si>
  <si>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</si>
  <si>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</si>
  <si>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</si>
  <si>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</si>
  <si>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</si>
  <si>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</si>
  <si>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</si>
  <si>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</si>
  <si>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</si>
  <si>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</si>
  <si>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</si>
  <si>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</si>
  <si>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</si>
  <si>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</si>
  <si>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</si>
  <si>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</si>
  <si>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</si>
  <si>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</si>
  <si>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</si>
  <si>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</si>
  <si>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</si>
  <si>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</si>
  <si>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</si>
  <si>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</si>
  <si>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</si>
  <si>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</si>
  <si>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</si>
  <si>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</si>
  <si>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</si>
  <si>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</si>
  <si>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</si>
  <si>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</si>
  <si>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</si>
  <si>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</si>
  <si>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</si>
  <si>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</si>
  <si>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</si>
  <si>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</si>
  <si>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</si>
  <si>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</si>
  <si>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</si>
  <si>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</si>
  <si>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</si>
  <si>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</si>
  <si>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</si>
  <si>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</si>
  <si>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</si>
  <si>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</si>
  <si>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</si>
  <si>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</si>
  <si>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</si>
  <si>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</si>
  <si>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</si>
  <si>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</si>
  <si>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</si>
  <si>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</si>
  <si>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</si>
  <si>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</si>
  <si>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</si>
  <si>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</si>
  <si>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</si>
  <si>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</si>
  <si>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</si>
  <si>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</si>
  <si>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</si>
  <si>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</si>
  <si>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</si>
  <si>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</si>
  <si>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</si>
  <si>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</si>
  <si>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</si>
  <si>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</si>
  <si>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</si>
  <si>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</si>
  <si>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</si>
  <si>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</si>
  <si>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</si>
  <si>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</si>
  <si>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</si>
  <si>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</si>
  <si>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</si>
  <si>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</si>
  <si>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</si>
  <si>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</si>
  <si>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</si>
  <si>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</si>
  <si>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</si>
  <si>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</si>
  <si>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</si>
  <si>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</si>
  <si>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</si>
  <si>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</si>
  <si>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</si>
  <si>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</si>
  <si>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</si>
  <si>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</si>
  <si>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</si>
  <si>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</si>
  <si>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</si>
  <si>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</si>
  <si>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</si>
  <si>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</si>
  <si>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</si>
  <si>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</si>
  <si>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</si>
  <si>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</si>
  <si>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</si>
  <si>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</si>
  <si>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</si>
  <si>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</si>
  <si>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</si>
  <si>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</si>
  <si>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</si>
  <si>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</si>
  <si>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</si>
  <si>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</si>
  <si>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</si>
  <si>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</si>
  <si>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</si>
  <si>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</si>
  <si>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</si>
  <si>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</si>
  <si>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</si>
  <si>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</si>
  <si>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</si>
  <si>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</si>
  <si>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</si>
  <si>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</si>
  <si>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</si>
  <si>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</si>
  <si>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</si>
  <si>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</si>
  <si>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</si>
  <si>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</si>
  <si>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</si>
  <si>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</si>
  <si>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</si>
  <si>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</si>
  <si>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</si>
  <si>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</si>
  <si>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</si>
  <si>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</si>
  <si>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</si>
  <si>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</si>
  <si>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</si>
  <si>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</si>
  <si>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</si>
  <si>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</si>
  <si>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</si>
  <si>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</si>
  <si>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</si>
  <si>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</si>
  <si>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</si>
  <si>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</si>
  <si>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</si>
  <si>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</si>
  <si>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</si>
  <si>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</si>
  <si>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</si>
  <si>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</si>
  <si>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</si>
  <si>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</si>
  <si>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</si>
  <si>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</si>
  <si>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</si>
  <si>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</si>
  <si>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</si>
  <si>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</si>
  <si>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</si>
  <si>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</si>
  <si>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</si>
  <si>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</si>
  <si>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</si>
  <si>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</si>
  <si>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</si>
  <si>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</si>
  <si>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</si>
  <si>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</si>
  <si>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</si>
  <si>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</si>
  <si>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</si>
  <si>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</si>
  <si>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</si>
  <si>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</si>
  <si>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</si>
  <si>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</si>
  <si>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</si>
  <si>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</si>
  <si>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</si>
  <si>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</si>
  <si>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</si>
  <si>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</si>
  <si>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</si>
  <si>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</si>
  <si>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</si>
  <si>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</si>
  <si>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</si>
  <si>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</si>
  <si>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</si>
  <si>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</si>
  <si>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</si>
  <si>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</si>
  <si>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</si>
  <si>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</si>
  <si>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</si>
  <si>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</si>
  <si>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</si>
  <si>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</si>
  <si>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</si>
  <si>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</si>
  <si>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</si>
  <si>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</si>
  <si>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</si>
  <si>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</si>
  <si>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</si>
  <si>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</si>
  <si>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</si>
  <si>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</si>
  <si>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</si>
  <si>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</si>
  <si>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</si>
  <si>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</si>
  <si>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</si>
  <si>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</si>
  <si>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</si>
  <si>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</si>
  <si>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</si>
  <si>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</si>
  <si>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</si>
  <si>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</si>
  <si>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</si>
  <si>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</si>
  <si>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</si>
  <si>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</si>
  <si>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</si>
  <si>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</si>
  <si>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</si>
  <si>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</si>
  <si>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</si>
  <si>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</si>
  <si>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</si>
  <si>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</si>
  <si>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</si>
  <si>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</si>
  <si>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</si>
  <si>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</si>
  <si>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</si>
  <si>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</si>
  <si>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</si>
  <si>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</si>
  <si>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</si>
  <si>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</si>
  <si>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</si>
  <si>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</si>
  <si>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</si>
  <si>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</si>
  <si>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</si>
  <si>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</si>
  <si>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</si>
  <si>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</si>
  <si>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</si>
  <si>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</si>
  <si>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</si>
  <si>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</si>
  <si>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</si>
  <si>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</si>
  <si>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</si>
  <si>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</si>
  <si>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</si>
  <si>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</si>
  <si>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</si>
  <si>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</si>
  <si>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</si>
  <si>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</si>
  <si>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</si>
  <si>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</si>
  <si>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</si>
  <si>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</si>
  <si>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</si>
  <si>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</si>
  <si>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</si>
  <si>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</si>
  <si>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</si>
  <si>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</si>
  <si>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</si>
  <si>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</si>
  <si>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</si>
  <si>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</si>
  <si>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</si>
  <si>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</si>
  <si>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</si>
  <si>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</si>
  <si>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</si>
  <si>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</si>
  <si>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</si>
  <si>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</si>
  <si>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</si>
  <si>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</si>
  <si>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</si>
  <si>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</si>
  <si>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</si>
  <si>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</si>
  <si>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</si>
  <si>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</si>
  <si>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</si>
  <si>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</si>
  <si>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</si>
  <si>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</si>
  <si>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</si>
  <si>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</si>
  <si>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</si>
  <si>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</si>
  <si>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</si>
  <si>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</si>
  <si>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</si>
  <si>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</si>
  <si>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</si>
  <si>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</si>
  <si>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</si>
  <si>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</si>
  <si>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</si>
  <si>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</si>
  <si>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</si>
  <si>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</si>
  <si>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</si>
  <si>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</si>
  <si>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</si>
  <si>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</si>
  <si>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</si>
  <si>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</si>
  <si>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</si>
  <si>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</si>
  <si>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</si>
  <si>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</si>
  <si>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</si>
  <si>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</si>
  <si>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</si>
  <si>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</si>
  <si>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</si>
  <si>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</si>
  <si>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</si>
  <si>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</si>
  <si>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</si>
  <si>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</si>
  <si>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</si>
  <si>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</si>
  <si>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</si>
  <si>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</si>
  <si>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</si>
  <si>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</si>
  <si>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</si>
  <si>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</si>
  <si>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</si>
  <si>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</si>
  <si>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</si>
  <si>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</si>
  <si>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</si>
  <si>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</si>
  <si>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</si>
  <si>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</si>
  <si>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</si>
  <si>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</si>
  <si>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</si>
  <si>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</si>
  <si>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</si>
  <si>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</si>
  <si>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</si>
  <si>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</si>
  <si>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</si>
  <si>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</si>
  <si>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</si>
  <si>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</si>
  <si>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</si>
  <si>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</si>
  <si>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</si>
  <si>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</si>
  <si>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</si>
  <si>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</si>
  <si>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</si>
  <si>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</si>
  <si>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</si>
  <si>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</si>
  <si>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</si>
  <si>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</si>
  <si>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</si>
  <si>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</si>
  <si>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</si>
  <si>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</si>
  <si>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</si>
  <si>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</si>
  <si>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</si>
  <si>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</si>
  <si>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</si>
  <si>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</si>
  <si>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</si>
  <si>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</si>
  <si>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</si>
  <si>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</si>
  <si>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</si>
  <si>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</si>
  <si>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</si>
  <si>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</si>
  <si>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</si>
  <si>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</si>
  <si>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</si>
  <si>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</si>
  <si>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</si>
  <si>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</si>
  <si>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</si>
  <si>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</si>
  <si>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</si>
  <si>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</si>
  <si>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</si>
  <si>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</si>
  <si>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</si>
  <si>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</si>
  <si>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</si>
  <si>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</si>
  <si>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</si>
  <si>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</si>
  <si>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</si>
  <si>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</si>
  <si>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</si>
  <si>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</si>
  <si>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</si>
  <si>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</si>
  <si>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</si>
  <si>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</si>
  <si>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</si>
  <si>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</si>
  <si>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</si>
  <si>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</si>
  <si>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</si>
  <si>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</si>
  <si>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</si>
  <si>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</si>
  <si>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</si>
  <si>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</si>
  <si>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</si>
  <si>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</si>
  <si>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</si>
  <si>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</si>
  <si>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</si>
  <si>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</si>
  <si>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</si>
  <si>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</si>
  <si>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</si>
  <si>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</si>
  <si>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</si>
  <si>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</si>
  <si>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</si>
  <si>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</si>
  <si>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</si>
  <si>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</si>
  <si>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</si>
  <si>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</si>
  <si>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</si>
  <si>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</si>
  <si>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</si>
  <si>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</si>
  <si>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</si>
  <si>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</si>
  <si>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</si>
  <si>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</si>
  <si>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</si>
  <si>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</si>
  <si>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</si>
  <si>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</si>
  <si>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</si>
  <si>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</si>
  <si>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</si>
  <si>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</si>
  <si>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</si>
  <si>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</si>
  <si>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</si>
  <si>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</si>
  <si>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</si>
  <si>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</si>
  <si>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</si>
  <si>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</si>
  <si>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</si>
  <si>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</si>
  <si>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</si>
  <si>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</si>
  <si>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</si>
  <si>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</si>
  <si>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</si>
  <si>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</si>
  <si>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</si>
  <si>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</si>
  <si>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</si>
  <si>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</si>
  <si>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</si>
  <si>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</si>
  <si>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</si>
  <si>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</si>
  <si>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</si>
  <si>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</si>
  <si>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</si>
  <si>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</si>
  <si>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</si>
  <si>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</si>
  <si>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</si>
  <si>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</si>
  <si>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</si>
  <si>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</si>
  <si>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</si>
  <si>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</si>
  <si>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</si>
  <si>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</si>
  <si>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</si>
  <si>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</si>
  <si>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</si>
  <si>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</si>
  <si>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</si>
  <si>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</si>
  <si>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</si>
  <si>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</si>
  <si>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</si>
  <si>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</si>
  <si>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</si>
  <si>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</si>
  <si>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</si>
  <si>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</si>
  <si>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</si>
  <si>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</si>
  <si>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</si>
  <si>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</si>
  <si>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</si>
  <si>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</si>
  <si>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</si>
  <si>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</si>
  <si>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</si>
  <si>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</si>
  <si>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</si>
  <si>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</si>
  <si>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</si>
  <si>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</si>
  <si>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</si>
  <si>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</si>
  <si>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</si>
  <si>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</si>
  <si>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</si>
  <si>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</si>
  <si>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</si>
  <si>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</si>
  <si>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</si>
  <si>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</si>
  <si>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</si>
  <si>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</si>
  <si>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</si>
  <si>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</si>
  <si>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</si>
  <si>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</si>
  <si>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</si>
  <si>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</si>
  <si>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</si>
  <si>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</si>
  <si>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</si>
  <si>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</si>
  <si>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</si>
  <si>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</si>
  <si>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</si>
  <si>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</si>
  <si>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</si>
  <si>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</si>
  <si>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</si>
  <si>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</si>
  <si>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</si>
  <si>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</si>
  <si>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</si>
  <si>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</si>
  <si>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</si>
  <si>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</si>
  <si>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</si>
  <si>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</si>
  <si>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</si>
  <si>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</si>
  <si>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</si>
  <si>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</si>
  <si>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</si>
  <si>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</si>
  <si>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</si>
  <si>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</si>
  <si>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</si>
  <si>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</si>
  <si>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</si>
  <si>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</si>
  <si>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</si>
  <si>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</si>
  <si>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</si>
  <si>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</si>
  <si>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</si>
  <si>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</si>
  <si>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</si>
  <si>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</si>
  <si>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</si>
  <si>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</si>
  <si>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</si>
  <si>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</si>
  <si>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</si>
  <si>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</si>
  <si>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</si>
  <si>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</si>
  <si>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</si>
  <si>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</si>
  <si>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</si>
  <si>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</si>
  <si>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</si>
  <si>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</si>
  <si>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</si>
  <si>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</si>
  <si>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</si>
  <si>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</si>
  <si>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</si>
  <si>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</si>
  <si>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</si>
  <si>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</si>
  <si>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</si>
  <si>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</si>
  <si>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</si>
  <si>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</si>
  <si>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</si>
  <si>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</si>
  <si>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</si>
  <si>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</si>
  <si>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</si>
  <si>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</si>
  <si>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</si>
  <si>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</si>
  <si>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</si>
  <si>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</si>
  <si>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</si>
  <si>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</si>
  <si>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</si>
  <si>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</si>
  <si>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</si>
  <si>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</si>
  <si>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</si>
  <si>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</si>
  <si>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</si>
  <si>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</si>
  <si>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</si>
  <si>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</si>
  <si>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</si>
  <si>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</si>
  <si>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</si>
  <si>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</si>
  <si>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</si>
  <si>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</si>
  <si>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</si>
  <si>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</si>
  <si>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</si>
  <si>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</si>
  <si>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</si>
  <si>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</si>
  <si>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</si>
  <si>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</si>
  <si>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</si>
  <si>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</si>
  <si>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</si>
  <si>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</si>
  <si>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</si>
  <si>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</si>
  <si>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</si>
  <si>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</si>
  <si>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</si>
  <si>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</si>
  <si>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</si>
  <si>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</si>
  <si>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</si>
  <si>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</si>
  <si>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</si>
  <si>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</si>
  <si>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</si>
  <si>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</si>
  <si>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</si>
  <si>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</si>
  <si>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</si>
  <si>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</si>
  <si>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</si>
  <si>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</si>
  <si>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</si>
  <si>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</si>
  <si>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</si>
  <si>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</si>
  <si>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</si>
  <si>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</si>
  <si>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</si>
  <si>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</si>
  <si>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</si>
  <si>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</si>
  <si>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</si>
  <si>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</si>
  <si>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</si>
  <si>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</si>
  <si>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</si>
  <si>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</si>
  <si>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</si>
  <si>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</si>
  <si>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</si>
  <si>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</si>
  <si>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</si>
  <si>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</si>
  <si>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</si>
  <si>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</si>
  <si>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</si>
  <si>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</si>
  <si>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</si>
  <si>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</si>
  <si>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</si>
  <si>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</si>
  <si>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</si>
  <si>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</si>
  <si>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</si>
  <si>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</si>
  <si>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</si>
  <si>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</si>
  <si>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</si>
  <si>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</si>
  <si>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</si>
  <si>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</si>
  <si>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</si>
  <si>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</si>
  <si>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</si>
  <si>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</si>
  <si>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</si>
  <si>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</si>
  <si>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</si>
  <si>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</si>
  <si>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</si>
  <si>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</si>
  <si>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</si>
  <si>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</si>
  <si>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</si>
  <si>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</si>
  <si>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</si>
  <si>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</si>
  <si>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</si>
  <si>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</si>
  <si>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</si>
  <si>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</si>
  <si>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</si>
  <si>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</si>
  <si>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</si>
  <si>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</si>
  <si>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</si>
  <si>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</si>
  <si>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</si>
  <si>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</si>
  <si>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</si>
  <si>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</si>
  <si>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</si>
  <si>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</si>
  <si>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</si>
  <si>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</si>
  <si>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</si>
  <si>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</si>
  <si>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</si>
  <si>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</si>
  <si>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</si>
  <si>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</si>
  <si>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</si>
  <si>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</si>
  <si>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</si>
  <si>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</si>
  <si>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</si>
  <si>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</si>
  <si>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</si>
  <si>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</si>
  <si>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</si>
  <si>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</si>
  <si>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</si>
  <si>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</si>
  <si>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</si>
  <si>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</si>
  <si>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</si>
  <si>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</si>
  <si>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</si>
  <si>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</si>
  <si>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</si>
  <si>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</si>
  <si>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</si>
  <si>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</si>
  <si>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</si>
  <si>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</si>
  <si>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</si>
  <si>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</si>
  <si>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</si>
  <si>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</si>
  <si>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</si>
  <si>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</si>
  <si>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</si>
  <si>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</si>
  <si>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</si>
  <si>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</si>
  <si>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</si>
  <si>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</si>
  <si>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</si>
  <si>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</si>
  <si>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</si>
  <si>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</si>
  <si>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</si>
  <si>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</si>
  <si>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</si>
  <si>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</si>
  <si>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</si>
  <si>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</si>
  <si>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</si>
  <si>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</si>
  <si>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</si>
  <si>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</si>
  <si>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</si>
  <si>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</si>
  <si>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</si>
  <si>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</si>
  <si>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</si>
  <si>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</si>
  <si>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</si>
  <si>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</si>
  <si>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</si>
  <si>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</si>
  <si>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</si>
  <si>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</si>
  <si>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</si>
  <si>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</si>
  <si>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</si>
  <si>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</si>
  <si>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</si>
  <si>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</si>
  <si>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</si>
  <si>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</si>
  <si>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</si>
  <si>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</si>
  <si>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</si>
  <si>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</si>
  <si>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</si>
  <si>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</si>
  <si>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</si>
  <si>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</si>
  <si>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</si>
  <si>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</si>
  <si>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</si>
  <si>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</si>
  <si>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</si>
  <si>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</si>
  <si>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</si>
  <si>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</si>
  <si>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</si>
  <si>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</si>
  <si>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</si>
  <si>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</si>
  <si>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</si>
  <si>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</si>
  <si>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</si>
  <si>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</si>
  <si>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</si>
  <si>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</si>
  <si>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</si>
  <si>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</si>
  <si>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</si>
  <si>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</si>
  <si>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</si>
  <si>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</si>
  <si>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</si>
  <si>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</si>
  <si>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</si>
  <si>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</si>
  <si>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</si>
  <si>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</si>
  <si>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</si>
  <si>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</si>
  <si>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</si>
  <si>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</si>
  <si>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</si>
  <si>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</si>
  <si>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</si>
  <si>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</si>
  <si>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</si>
  <si>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</si>
  <si>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</si>
  <si>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</si>
  <si>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</si>
  <si>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</si>
  <si>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</si>
  <si>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</si>
  <si>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</si>
  <si>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</si>
  <si>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</si>
  <si>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</si>
  <si>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</si>
  <si>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</si>
  <si>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</si>
  <si>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</si>
  <si>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</si>
  <si>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</si>
  <si>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</si>
  <si>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</si>
  <si>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</si>
  <si>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</si>
  <si>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</si>
  <si>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</si>
  <si>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</si>
  <si>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</si>
  <si>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</si>
  <si>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</si>
  <si>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</si>
  <si>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</si>
  <si>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</si>
  <si>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</si>
  <si>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</si>
  <si>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</si>
  <si>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</si>
  <si>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</si>
  <si>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</si>
  <si>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</si>
  <si>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</si>
  <si>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</si>
  <si>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</si>
  <si>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</si>
  <si>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</si>
  <si>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</si>
  <si>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</si>
  <si>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</si>
  <si>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</si>
  <si>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</si>
  <si>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</si>
  <si>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</si>
  <si>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</si>
  <si>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</si>
  <si>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</si>
  <si>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</si>
  <si>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</si>
  <si>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</si>
  <si>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</si>
  <si>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</si>
  <si>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</si>
  <si>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</si>
  <si>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</si>
  <si>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</si>
  <si>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</si>
  <si>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</si>
  <si>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</si>
  <si>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</si>
  <si>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</si>
  <si>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</si>
  <si>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</si>
  <si>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</si>
  <si>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</si>
  <si>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</si>
  <si>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</si>
  <si>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</si>
  <si>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</si>
  <si>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</si>
  <si>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</si>
  <si>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</si>
  <si>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</si>
  <si>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</si>
  <si>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</si>
  <si>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</si>
  <si>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</si>
  <si>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</si>
  <si>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</si>
  <si>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</si>
  <si>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</si>
  <si>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</si>
  <si>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</si>
  <si>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</si>
  <si>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</si>
  <si>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</si>
  <si>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</si>
  <si>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</si>
  <si>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</si>
  <si>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</si>
  <si>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</si>
  <si>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</si>
  <si>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</si>
  <si>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</si>
  <si>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</si>
  <si>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</si>
  <si>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</si>
  <si>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</si>
  <si>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</si>
  <si>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</si>
  <si>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</si>
  <si>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</si>
  <si>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</si>
  <si>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</si>
  <si>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</si>
  <si>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</si>
  <si>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</si>
  <si>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</si>
  <si>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</si>
  <si>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</si>
  <si>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</si>
  <si>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</si>
  <si>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</si>
  <si>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</si>
  <si>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</si>
  <si>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</si>
  <si>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</si>
  <si>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</si>
  <si>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</si>
  <si>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</si>
  <si>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</si>
  <si>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</si>
  <si>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</si>
  <si>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</si>
  <si>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</si>
  <si>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</si>
  <si>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</si>
  <si>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</si>
  <si>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</si>
  <si>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</si>
  <si>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</si>
  <si>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</si>
  <si>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</si>
  <si>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</si>
  <si>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</si>
  <si>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</si>
  <si>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</si>
  <si>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</si>
  <si>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</si>
  <si>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</si>
  <si>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</si>
  <si>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</si>
  <si>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</si>
  <si>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</si>
  <si>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</si>
  <si>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</si>
  <si>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</si>
  <si>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</si>
  <si>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</si>
  <si>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</si>
  <si>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</si>
  <si>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</si>
  <si>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</si>
  <si>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</si>
  <si>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</si>
  <si>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</si>
  <si>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</si>
  <si>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</si>
  <si>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</si>
  <si>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</si>
  <si>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</si>
  <si>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</si>
  <si>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</si>
  <si>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</si>
  <si>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</si>
  <si>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</si>
  <si>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</si>
  <si>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</si>
  <si>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</si>
  <si>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</si>
  <si>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</si>
  <si>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</si>
  <si>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</si>
  <si>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</si>
  <si>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</si>
  <si>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</si>
  <si>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</si>
  <si>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</si>
  <si>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</si>
  <si>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</si>
  <si>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</si>
  <si>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</si>
  <si>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</si>
  <si>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</si>
  <si>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</si>
  <si>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</si>
  <si>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</si>
  <si>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</si>
  <si>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</si>
  <si>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</si>
  <si>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</si>
  <si>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</si>
  <si>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</si>
  <si>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</si>
  <si>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</si>
  <si>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</si>
  <si>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</si>
  <si>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</si>
  <si>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</si>
  <si>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</si>
  <si>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</si>
  <si>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</si>
  <si>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</si>
  <si>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</si>
  <si>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</si>
  <si>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</si>
  <si>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</si>
  <si>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</si>
  <si>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</si>
  <si>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</si>
  <si>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</si>
  <si>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</si>
  <si>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</si>
  <si>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</si>
  <si>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</si>
  <si>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</si>
  <si>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</si>
  <si>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</si>
  <si>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</si>
  <si>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</si>
  <si>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</si>
  <si>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</si>
  <si>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</si>
  <si>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</si>
  <si>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</si>
  <si>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</si>
  <si>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</si>
  <si>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</si>
  <si>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</si>
  <si>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</si>
  <si>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</si>
  <si>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</si>
  <si>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</si>
  <si>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</si>
  <si>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</si>
  <si>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</si>
  <si>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</si>
  <si>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</si>
  <si>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</si>
  <si>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</si>
  <si>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</si>
  <si>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</si>
  <si>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</si>
  <si>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</si>
  <si>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</si>
  <si>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</si>
  <si>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</si>
  <si>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</si>
  <si>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</si>
  <si>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</si>
  <si>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</si>
  <si>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</si>
  <si>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</si>
  <si>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</si>
  <si>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</si>
  <si>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</si>
  <si>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</si>
  <si>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</si>
  <si>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</si>
  <si>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</si>
  <si>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</si>
  <si>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</si>
  <si>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</si>
  <si>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</si>
  <si>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</si>
  <si>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</si>
  <si>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</si>
  <si>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</si>
  <si>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</si>
  <si>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</si>
  <si>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</si>
  <si>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</si>
  <si>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</si>
  <si>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</si>
  <si>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</si>
  <si>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</si>
  <si>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</si>
  <si>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</si>
  <si>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</si>
  <si>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</si>
  <si>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</si>
  <si>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</si>
  <si>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</si>
  <si>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</si>
  <si>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</si>
  <si>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</si>
  <si>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</si>
  <si>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</si>
  <si>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</si>
  <si>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</si>
  <si>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</si>
  <si>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</si>
  <si>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</si>
  <si>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</si>
  <si>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</si>
  <si>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</si>
  <si>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</si>
  <si>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</si>
  <si>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</si>
  <si>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</si>
  <si>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</si>
  <si>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</si>
  <si>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</si>
  <si>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</si>
  <si>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</si>
  <si>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</si>
  <si>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</si>
  <si>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</si>
  <si>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</si>
  <si>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</si>
  <si>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</si>
  <si>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</si>
  <si>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</si>
  <si>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</si>
  <si>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</si>
  <si>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</si>
  <si>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</si>
  <si>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</si>
  <si>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</si>
  <si>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</si>
  <si>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</si>
  <si>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</si>
  <si>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</si>
  <si>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</si>
  <si>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</si>
  <si>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</si>
  <si>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</si>
  <si>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</si>
  <si>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</si>
  <si>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</si>
  <si>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</si>
  <si>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</si>
  <si>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</si>
  <si>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</si>
  <si>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</si>
  <si>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</si>
  <si>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</si>
  <si>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</si>
  <si>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</si>
  <si>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</si>
  <si>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</si>
  <si>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</si>
  <si>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</si>
  <si>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</si>
  <si>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</si>
  <si>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</si>
  <si>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</si>
  <si>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</si>
  <si>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</si>
  <si>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</si>
  <si>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</si>
  <si>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</si>
  <si>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</si>
  <si>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</si>
  <si>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</si>
  <si>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</si>
  <si>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</si>
  <si>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</si>
  <si>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</si>
  <si>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</si>
  <si>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</si>
  <si>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</si>
  <si>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</si>
  <si>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</si>
  <si>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</si>
  <si>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</si>
  <si>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</si>
  <si>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</si>
  <si>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</si>
  <si>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</si>
  <si>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</si>
  <si>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</si>
  <si>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</si>
  <si>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</si>
  <si>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</si>
  <si>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</si>
  <si>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</si>
  <si>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</si>
  <si>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</si>
  <si>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</si>
  <si>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</si>
  <si>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</si>
  <si>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</si>
  <si>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</si>
  <si>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</si>
  <si>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</si>
  <si>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</si>
  <si>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</si>
  <si>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</si>
  <si>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</si>
  <si>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</si>
  <si>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</si>
  <si>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</si>
  <si>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</si>
  <si>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</si>
  <si>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</si>
  <si>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</si>
  <si>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</si>
  <si>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</si>
  <si>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</si>
  <si>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</si>
  <si>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</si>
  <si>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</si>
  <si>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</si>
  <si>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</si>
  <si>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</si>
  <si>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</si>
  <si>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</si>
  <si>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</si>
  <si>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</si>
  <si>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</si>
  <si>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</si>
  <si>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</si>
  <si>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</si>
  <si>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</si>
  <si>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</si>
  <si>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</si>
  <si>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</si>
  <si>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</si>
  <si>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</si>
  <si>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</si>
  <si>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</si>
  <si>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</si>
  <si>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</si>
  <si>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</si>
  <si>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</si>
  <si>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</si>
  <si>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</si>
  <si>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</si>
  <si>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</si>
  <si>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</si>
  <si>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</si>
  <si>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</si>
  <si>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</si>
  <si>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</si>
  <si>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</si>
  <si>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</si>
  <si>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</si>
  <si>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</si>
  <si>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</si>
  <si>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</si>
  <si>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</si>
  <si>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</si>
  <si>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</si>
  <si>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</si>
  <si>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</si>
  <si>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</si>
  <si>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</si>
  <si>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</si>
  <si>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</si>
  <si>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</si>
  <si>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</si>
  <si>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</si>
  <si>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</si>
  <si>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</si>
  <si>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</si>
  <si>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</si>
  <si>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</si>
  <si>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</si>
  <si>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</si>
  <si>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</si>
  <si>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</si>
  <si>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</si>
  <si>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</si>
  <si>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</si>
  <si>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</si>
  <si>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</si>
  <si>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</si>
  <si>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</si>
  <si>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</si>
  <si>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</si>
  <si>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</si>
  <si>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</si>
  <si>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</si>
  <si>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</si>
  <si>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</si>
  <si>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</si>
  <si>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</si>
  <si>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</si>
  <si>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</si>
  <si>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</si>
  <si>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</si>
  <si>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</si>
  <si>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</si>
  <si>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</si>
  <si>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</si>
  <si>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</si>
  <si>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</si>
  <si>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</si>
  <si>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</si>
  <si>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</si>
  <si>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</si>
  <si>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</si>
  <si>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</si>
  <si>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</si>
  <si>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</si>
  <si>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</si>
  <si>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</si>
  <si>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</si>
  <si>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</si>
  <si>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</si>
  <si>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</si>
  <si>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</si>
  <si>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</si>
  <si>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</si>
  <si>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</si>
  <si>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</si>
  <si>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</si>
  <si>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</si>
  <si>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</si>
  <si>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</si>
  <si>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</si>
  <si>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</si>
  <si>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</si>
  <si>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</si>
  <si>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</si>
  <si>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</si>
  <si>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</si>
  <si>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</si>
  <si>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</si>
  <si>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</si>
  <si>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</si>
  <si>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</si>
  <si>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</si>
  <si>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</si>
  <si>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</si>
  <si>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</si>
  <si>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</si>
  <si>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</si>
  <si>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</si>
  <si>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</si>
  <si>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</si>
  <si>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</si>
  <si>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</si>
  <si>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</si>
  <si>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</si>
  <si>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</si>
  <si>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</si>
  <si>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</si>
  <si>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</si>
  <si>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</si>
  <si>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</si>
  <si>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</si>
  <si>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</si>
  <si>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</si>
  <si>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</si>
  <si>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</si>
  <si>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</si>
  <si>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</si>
  <si>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</si>
  <si>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</si>
  <si>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</si>
  <si>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</si>
  <si>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</si>
  <si>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</si>
  <si>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</si>
  <si>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</si>
  <si>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</si>
  <si>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</si>
  <si>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</si>
  <si>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</si>
  <si>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</si>
  <si>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</si>
  <si>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</si>
  <si>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</si>
  <si>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</si>
  <si>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</si>
  <si>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</si>
  <si>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</si>
  <si>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</si>
  <si>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</si>
  <si>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</si>
  <si>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</si>
  <si>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</si>
  <si>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</si>
  <si>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</si>
  <si>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</si>
  <si>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</si>
  <si>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</si>
  <si>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</si>
  <si>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</si>
  <si>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</si>
  <si>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</si>
  <si>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</si>
  <si>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</si>
  <si>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</si>
  <si>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</si>
  <si>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</si>
  <si>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</si>
  <si>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</si>
  <si>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</si>
  <si>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</si>
  <si>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</si>
  <si>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</si>
  <si>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</si>
  <si>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</si>
  <si>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</si>
  <si>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</si>
  <si>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</si>
  <si>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</si>
  <si>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</si>
  <si>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</si>
  <si>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</si>
  <si>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</si>
  <si>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</si>
  <si>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</si>
  <si>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</si>
  <si>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</si>
  <si>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</si>
  <si>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</si>
  <si>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</si>
  <si>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</si>
  <si>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</si>
  <si>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</si>
  <si>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</si>
  <si>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</si>
  <si>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</si>
  <si>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</si>
  <si>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</si>
  <si>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</si>
  <si>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</si>
  <si>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</si>
  <si>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</si>
  <si>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</si>
  <si>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</si>
  <si>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</si>
  <si>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</si>
  <si>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</si>
  <si>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</si>
  <si>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</si>
  <si>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</si>
  <si>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</si>
  <si>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</si>
  <si>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</si>
  <si>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</si>
  <si>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</si>
  <si>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</si>
  <si>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</si>
  <si>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</si>
  <si>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</si>
  <si>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</si>
  <si>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</si>
  <si>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</si>
  <si>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</si>
  <si>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</si>
  <si>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</si>
  <si>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</si>
  <si>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</si>
  <si>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</si>
  <si>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</si>
  <si>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</si>
  <si>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</si>
  <si>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</si>
  <si>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</si>
  <si>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</si>
  <si>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</si>
  <si>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</si>
  <si>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</si>
  <si>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</si>
  <si>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</si>
  <si>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</si>
  <si>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</si>
  <si>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</si>
  <si>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</si>
  <si>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</si>
  <si>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</si>
  <si>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</si>
  <si>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</si>
  <si>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</si>
  <si>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</si>
  <si>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</si>
  <si>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</si>
  <si>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</si>
  <si>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</si>
  <si>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</si>
  <si>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</si>
  <si>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</si>
  <si>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</si>
  <si>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</si>
  <si>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</si>
  <si>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</si>
  <si>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</si>
  <si>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</si>
  <si>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</si>
  <si>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</si>
  <si>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</si>
  <si>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</si>
  <si>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</si>
  <si>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</si>
  <si>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</si>
  <si>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</si>
  <si>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</si>
  <si>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</si>
  <si>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</si>
  <si>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</si>
  <si>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</si>
  <si>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</si>
  <si>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</si>
  <si>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</si>
  <si>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</si>
  <si>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</si>
  <si>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</si>
  <si>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</si>
  <si>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</si>
  <si>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</si>
  <si>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</si>
  <si>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</si>
  <si>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</si>
  <si>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</si>
  <si>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</si>
  <si>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</si>
  <si>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</si>
  <si>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</si>
  <si>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</si>
  <si>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</si>
  <si>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</si>
  <si>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</si>
  <si>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</si>
  <si>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</si>
  <si>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</si>
  <si>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</si>
  <si>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</si>
  <si>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</si>
  <si>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</si>
  <si>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</si>
  <si>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</si>
  <si>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</si>
  <si>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</si>
  <si>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</si>
  <si>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</si>
  <si>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</si>
  <si>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</si>
  <si>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</si>
  <si>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</si>
  <si>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</si>
  <si>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</si>
  <si>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</si>
  <si>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</si>
  <si>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</si>
  <si>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</si>
  <si>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</si>
  <si>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</si>
  <si>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</si>
  <si>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</si>
  <si>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</si>
  <si>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</si>
  <si>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</si>
  <si>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</si>
  <si>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</si>
  <si>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</si>
  <si>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</si>
  <si>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</si>
  <si>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</si>
  <si>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</si>
  <si>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</si>
  <si>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</si>
  <si>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</si>
  <si>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</si>
  <si>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</si>
  <si>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</si>
  <si>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</si>
  <si>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</si>
  <si>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</si>
  <si>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</si>
  <si>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</si>
  <si>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</si>
  <si>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</si>
  <si>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</si>
  <si>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</si>
  <si>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</si>
  <si>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</si>
  <si>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</si>
  <si>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</si>
  <si>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</si>
  <si>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</si>
  <si>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</si>
  <si>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</si>
  <si>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</si>
  <si>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</si>
  <si>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</si>
  <si>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</si>
  <si>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</si>
  <si>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</si>
  <si>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</si>
  <si>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</si>
  <si>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</si>
  <si>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</si>
  <si>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</si>
  <si>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</si>
  <si>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</si>
  <si>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</si>
  <si>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</si>
  <si>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</si>
  <si>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</si>
  <si>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</si>
  <si>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</si>
  <si>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</si>
  <si>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</si>
  <si>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</si>
  <si>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</si>
  <si>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</si>
  <si>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</si>
  <si>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</si>
  <si>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</si>
  <si>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</si>
  <si>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</si>
  <si>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</si>
  <si>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</si>
  <si>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</si>
  <si>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</si>
  <si>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</si>
  <si>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</si>
  <si>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</si>
  <si>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</si>
  <si>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</si>
  <si>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</si>
  <si>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</si>
  <si>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</si>
  <si>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</si>
  <si>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</si>
  <si>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</si>
  <si>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</si>
  <si>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</si>
  <si>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</si>
  <si>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</si>
  <si>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</si>
  <si>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</si>
  <si>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</si>
  <si>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</si>
  <si>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</si>
  <si>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</si>
  <si>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</si>
  <si>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</si>
  <si>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</si>
  <si>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</si>
  <si>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</si>
  <si>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</si>
  <si>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</si>
  <si>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</si>
  <si>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</si>
  <si>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</si>
  <si>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</si>
  <si>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</si>
  <si>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</si>
  <si>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</si>
  <si>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</si>
  <si>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</si>
  <si>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</si>
  <si>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</si>
  <si>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</si>
  <si>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</si>
  <si>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</si>
  <si>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</si>
  <si>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</si>
  <si>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</si>
  <si>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</si>
  <si>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</si>
  <si>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</si>
  <si>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</si>
  <si>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</si>
  <si>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</si>
  <si>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</si>
  <si>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</si>
  <si>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</si>
  <si>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</si>
  <si>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</si>
  <si>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</si>
  <si>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</si>
  <si>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</si>
  <si>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</si>
  <si>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</si>
  <si>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</si>
  <si>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</si>
  <si>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</si>
  <si>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</si>
  <si>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</si>
  <si>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</si>
  <si>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</si>
  <si>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</si>
  <si>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</si>
  <si>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</si>
  <si>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</si>
  <si>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</si>
  <si>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</si>
  <si>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</si>
  <si>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</si>
  <si>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</si>
  <si>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</si>
  <si>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</si>
  <si>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</si>
  <si>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</si>
  <si>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</si>
  <si>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</si>
  <si>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</si>
  <si>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</si>
  <si>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</si>
  <si>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</si>
  <si>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</si>
  <si>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</si>
  <si>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</si>
  <si>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</si>
  <si>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</si>
  <si>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</si>
  <si>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</si>
  <si>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</si>
  <si>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</si>
  <si>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</si>
  <si>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</si>
  <si>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</si>
  <si>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</si>
  <si>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</si>
  <si>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</si>
  <si>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</si>
  <si>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</si>
  <si>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</si>
  <si>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</si>
  <si>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</si>
  <si>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</si>
  <si>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</si>
  <si>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</si>
  <si>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</si>
  <si>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</si>
  <si>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</si>
  <si>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</si>
  <si>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</si>
  <si>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</si>
  <si>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</si>
  <si>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</si>
  <si>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</si>
  <si>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</si>
  <si>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</si>
  <si>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</si>
  <si>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</si>
  <si>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</si>
  <si>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</si>
  <si>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</si>
  <si>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</si>
  <si>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</si>
  <si>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</si>
  <si>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</si>
  <si>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</si>
  <si>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</si>
  <si>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</si>
  <si>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</si>
  <si>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</si>
  <si>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</si>
  <si>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</si>
  <si>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</si>
  <si>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</si>
  <si>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</si>
  <si>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</si>
  <si>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</si>
  <si>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</si>
  <si>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</si>
  <si>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</si>
  <si>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</si>
  <si>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</si>
  <si>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</si>
  <si>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</si>
  <si>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</si>
  <si>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</si>
  <si>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</si>
  <si>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</si>
  <si>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</si>
  <si>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</si>
  <si>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</si>
  <si>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</si>
  <si>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</si>
  <si>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</si>
  <si>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</si>
  <si>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</si>
  <si>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</si>
  <si>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</si>
  <si>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</si>
  <si>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</si>
  <si>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</si>
  <si>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</si>
  <si>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</si>
  <si>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</si>
  <si>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</si>
  <si>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</si>
  <si>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</si>
  <si>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</si>
  <si>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</si>
  <si>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</si>
  <si>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</si>
  <si>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</si>
  <si>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</si>
  <si>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</si>
  <si>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</si>
  <si>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</si>
  <si>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</si>
  <si>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</si>
  <si>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</si>
  <si>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</si>
  <si>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</si>
  <si>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</si>
  <si>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</si>
  <si>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</si>
  <si>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</si>
  <si>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</si>
  <si>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</si>
  <si>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</si>
  <si>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</si>
  <si>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</si>
  <si>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</si>
  <si>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</si>
  <si>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</si>
  <si>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</si>
  <si>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</si>
  <si>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</si>
  <si>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</si>
  <si>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</si>
  <si>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</si>
  <si>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</si>
  <si>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</si>
  <si>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</si>
  <si>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</si>
  <si>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</si>
  <si>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</si>
  <si>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</si>
  <si>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</si>
  <si>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</si>
  <si>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</si>
  <si>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</si>
  <si>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</si>
  <si>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</si>
  <si>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</si>
  <si>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</si>
  <si>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</si>
  <si>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</si>
  <si>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</si>
  <si>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</si>
  <si>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</si>
  <si>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</si>
  <si>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</si>
  <si>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</si>
  <si>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</si>
  <si>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</si>
  <si>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</si>
  <si>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</si>
  <si>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</si>
  <si>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</si>
  <si>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</si>
  <si>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</si>
  <si>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</si>
  <si>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</si>
  <si>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</si>
  <si>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</si>
  <si>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</si>
  <si>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</si>
  <si>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</si>
  <si>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</si>
  <si>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</si>
  <si>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</si>
  <si>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</si>
  <si>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</si>
  <si>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</si>
  <si>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</si>
  <si>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</si>
  <si>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</si>
  <si>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</si>
  <si>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</si>
  <si>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</si>
  <si>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</si>
  <si>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</si>
  <si>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</si>
  <si>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</si>
  <si>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</si>
  <si>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</si>
  <si>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</si>
  <si>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</si>
  <si>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</si>
  <si>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</si>
  <si>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</si>
  <si>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</si>
  <si>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</si>
  <si>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</si>
  <si>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</si>
  <si>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</si>
  <si>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</si>
  <si>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</si>
  <si>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</si>
  <si>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</si>
  <si>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</si>
  <si>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</si>
  <si>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</si>
  <si>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</si>
  <si>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</si>
  <si>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</si>
  <si>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</si>
  <si>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</si>
  <si>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</si>
  <si>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</si>
  <si>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</si>
  <si>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</si>
  <si>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</si>
  <si>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</si>
  <si>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</si>
  <si>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</si>
  <si>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</si>
  <si>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</si>
  <si>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</si>
  <si>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</si>
  <si>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</si>
  <si>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</si>
  <si>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</si>
  <si>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</si>
  <si>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</si>
  <si>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</si>
  <si>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</si>
  <si>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</si>
  <si>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</si>
  <si>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</si>
  <si>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</si>
  <si>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</si>
  <si>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</si>
  <si>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</si>
  <si>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</si>
  <si>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</si>
  <si>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</si>
  <si>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</si>
  <si>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</si>
  <si>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</si>
  <si>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</si>
  <si>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</si>
  <si>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</si>
  <si>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</si>
  <si>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</si>
  <si>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</si>
  <si>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</si>
  <si>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</si>
  <si>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</si>
  <si>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</si>
  <si>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</si>
  <si>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</si>
  <si>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</si>
  <si>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</si>
  <si>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</si>
  <si>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</si>
  <si>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</si>
  <si>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</si>
  <si>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</si>
  <si>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</si>
  <si>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</si>
  <si>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</si>
  <si>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</si>
  <si>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</si>
  <si>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</si>
  <si>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</si>
  <si>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</si>
  <si>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</si>
  <si>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</si>
  <si>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</si>
  <si>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</si>
  <si>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</si>
  <si>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</si>
  <si>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</si>
  <si>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</si>
  <si>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</si>
  <si>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</si>
  <si>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</si>
  <si>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</si>
  <si>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</si>
  <si>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</si>
  <si>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</si>
  <si>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</si>
  <si>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</si>
  <si>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</si>
  <si>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</si>
  <si>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</si>
  <si>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</si>
  <si>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</si>
  <si>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</si>
  <si>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</si>
  <si>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</si>
  <si>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</si>
  <si>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</si>
  <si>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</si>
  <si>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</si>
  <si>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</si>
  <si>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</si>
  <si>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</si>
  <si>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</si>
  <si>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</si>
  <si>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</si>
  <si>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</si>
  <si>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</si>
  <si>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</si>
  <si>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</si>
  <si>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</si>
  <si>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</si>
  <si>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</si>
  <si>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</si>
  <si>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</si>
  <si>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</si>
  <si>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</si>
  <si>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</si>
  <si>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</si>
  <si>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</si>
  <si>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</si>
  <si>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</si>
  <si>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</si>
  <si>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</si>
  <si>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</si>
  <si>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</si>
  <si>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</si>
  <si>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</si>
  <si>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</si>
  <si>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</si>
  <si>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</si>
  <si>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</si>
  <si>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</si>
  <si>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</si>
  <si>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</si>
  <si>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</si>
  <si>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</si>
  <si>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</si>
  <si>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</si>
  <si>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</si>
  <si>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</si>
  <si>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</si>
  <si>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</si>
  <si>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</si>
  <si>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</si>
  <si>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</si>
  <si>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</si>
  <si>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</si>
  <si>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</si>
  <si>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</si>
  <si>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</si>
  <si>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</si>
  <si>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</si>
  <si>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</si>
  <si>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</si>
  <si>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</si>
  <si>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</si>
  <si>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</si>
  <si>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</si>
  <si>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</si>
  <si>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</si>
  <si>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</si>
  <si>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</si>
  <si>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</si>
  <si>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</si>
  <si>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</si>
  <si>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</si>
  <si>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</si>
  <si>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</si>
  <si>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</si>
  <si>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</si>
  <si>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</si>
  <si>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</si>
  <si>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</si>
  <si>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</si>
  <si>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</si>
  <si>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</si>
  <si>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</si>
  <si>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</si>
  <si>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</si>
  <si>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</si>
  <si>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</si>
  <si>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</si>
  <si>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</si>
  <si>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</si>
  <si>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</si>
  <si>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</si>
  <si>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</si>
  <si>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</si>
  <si>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</si>
  <si>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</si>
  <si>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</si>
  <si>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</si>
  <si>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</si>
  <si>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</si>
  <si>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</si>
  <si>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</si>
  <si>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</si>
  <si>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</si>
  <si>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</si>
  <si>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</si>
  <si>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</si>
  <si>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</si>
  <si>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</si>
  <si>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</si>
  <si>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</si>
  <si>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</si>
  <si>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</si>
  <si>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</si>
  <si>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</si>
  <si>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</si>
  <si>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</si>
  <si>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</si>
  <si>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</si>
  <si>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</si>
  <si>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</si>
  <si>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</si>
  <si>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</si>
  <si>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</si>
  <si>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</si>
  <si>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</si>
  <si>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</si>
  <si>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</si>
  <si>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</si>
  <si>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</si>
  <si>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</si>
  <si>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</si>
  <si>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</si>
  <si>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</si>
  <si>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</si>
  <si>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</si>
  <si>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</si>
  <si>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</si>
  <si>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</si>
  <si>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</si>
  <si>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</si>
  <si>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</si>
  <si>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</si>
  <si>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</si>
  <si>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</si>
  <si>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</si>
  <si>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</si>
  <si>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</si>
  <si>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</si>
  <si>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</si>
  <si>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</si>
  <si>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</si>
  <si>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</si>
  <si>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</si>
  <si>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</si>
  <si>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</si>
  <si>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</si>
  <si>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</si>
  <si>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</si>
  <si>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</si>
  <si>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</si>
  <si>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</si>
  <si>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</si>
  <si>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</si>
  <si>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</si>
  <si>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</si>
  <si>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</si>
  <si>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</si>
  <si>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</si>
  <si>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</si>
  <si>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</si>
  <si>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</si>
  <si>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</si>
  <si>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</si>
  <si>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</si>
  <si>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</si>
  <si>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</si>
  <si>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</si>
  <si>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</si>
  <si>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</si>
  <si>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</si>
  <si>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</si>
  <si>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</si>
  <si>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</si>
  <si>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</si>
  <si>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</si>
  <si>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</si>
  <si>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</si>
  <si>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</si>
  <si>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</si>
  <si>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</si>
  <si>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</si>
  <si>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</si>
  <si>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</si>
  <si>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</si>
  <si>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</si>
  <si>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</si>
  <si>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</si>
  <si>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</si>
  <si>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</si>
  <si>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</si>
  <si>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</si>
  <si>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</si>
  <si>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</si>
  <si>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</si>
  <si>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</si>
  <si>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</si>
  <si>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</si>
  <si>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</si>
  <si>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</si>
  <si>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</si>
  <si>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</si>
  <si>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</si>
  <si>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</si>
  <si>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</si>
  <si>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</si>
  <si>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</si>
  <si>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</si>
  <si>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</si>
  <si>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</si>
  <si>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</si>
  <si>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</si>
  <si>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</si>
  <si>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</si>
  <si>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</si>
  <si>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</si>
  <si>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</si>
  <si>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</si>
  <si>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</si>
  <si>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</si>
  <si>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</si>
  <si>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</si>
  <si>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</si>
  <si>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</si>
  <si>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</si>
  <si>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</si>
  <si>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</si>
  <si>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</si>
  <si>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</si>
  <si>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</si>
  <si>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</si>
  <si>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</si>
  <si>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</si>
  <si>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</si>
  <si>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</si>
  <si>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</si>
  <si>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</si>
  <si>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</si>
  <si>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</si>
  <si>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</si>
  <si>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</si>
  <si>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</si>
  <si>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</si>
  <si>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</si>
  <si>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</si>
  <si>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</si>
  <si>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</si>
  <si>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</si>
  <si>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</si>
  <si>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</si>
  <si>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</si>
  <si>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</si>
  <si>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</si>
  <si>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</si>
  <si>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</si>
  <si>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</si>
  <si>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</si>
  <si>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</si>
  <si>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</si>
  <si>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</si>
  <si>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</si>
  <si>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</si>
  <si>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</si>
  <si>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</si>
  <si>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</si>
  <si>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</si>
  <si>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</si>
  <si>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</si>
  <si>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</si>
  <si>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</si>
  <si>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</si>
  <si>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</si>
  <si>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</si>
  <si>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</si>
  <si>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</si>
  <si>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</si>
  <si>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</si>
  <si>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</si>
  <si>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</si>
  <si>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</si>
  <si>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</si>
  <si>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</si>
  <si>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</si>
  <si>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</si>
  <si>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</si>
  <si>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</si>
  <si>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</si>
  <si>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</si>
  <si>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</si>
  <si>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</si>
  <si>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</si>
  <si>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</si>
  <si>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</si>
  <si>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</si>
  <si>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</si>
  <si>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</si>
  <si>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</si>
  <si>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</si>
  <si>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</si>
  <si>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</si>
  <si>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</si>
  <si>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</si>
  <si>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</si>
  <si>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</si>
  <si>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</si>
  <si>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</si>
  <si>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</si>
  <si>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</si>
  <si>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</si>
  <si>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</si>
  <si>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</si>
  <si>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</si>
  <si>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</si>
  <si>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</si>
  <si>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</si>
  <si>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</si>
  <si>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</si>
  <si>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</si>
  <si>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</si>
  <si>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</si>
  <si>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</si>
  <si>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</si>
  <si>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</si>
  <si>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</si>
  <si>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</si>
  <si>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</si>
  <si>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</si>
  <si>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</si>
  <si>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</si>
  <si>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</si>
  <si>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</si>
  <si>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</si>
  <si>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</si>
  <si>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</si>
  <si>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</si>
  <si>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</si>
  <si>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</si>
  <si>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</si>
  <si>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</si>
  <si>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</si>
  <si>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</si>
  <si>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</si>
  <si>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</si>
  <si>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</si>
  <si>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</si>
  <si>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</si>
  <si>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</si>
  <si>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</si>
  <si>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</si>
  <si>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</si>
  <si>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</si>
  <si>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</si>
  <si>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</si>
  <si>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</si>
  <si>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</si>
  <si>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</si>
  <si>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</si>
  <si>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</si>
  <si>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</si>
  <si>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</si>
  <si>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</si>
  <si>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</si>
  <si>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</si>
  <si>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</si>
  <si>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</si>
  <si>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</si>
  <si>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</si>
  <si>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</si>
  <si>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</si>
  <si>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</si>
  <si>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</si>
  <si>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</si>
  <si>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</si>
  <si>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</si>
  <si>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</si>
  <si>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</si>
  <si>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</si>
  <si>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</si>
  <si>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</si>
  <si>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</si>
  <si>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</si>
  <si>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</si>
  <si>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</si>
  <si>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</si>
  <si>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</si>
  <si>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</si>
  <si>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</si>
  <si>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</si>
  <si>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</si>
  <si>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</si>
  <si>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</si>
  <si>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</si>
  <si>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</si>
  <si>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</si>
  <si>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</si>
  <si>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</si>
  <si>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</si>
  <si>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</si>
  <si>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</si>
  <si>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</si>
  <si>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</si>
  <si>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</si>
  <si>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</si>
  <si>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</si>
  <si>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</si>
  <si>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</si>
  <si>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</si>
  <si>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</si>
  <si>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</si>
  <si>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</si>
  <si>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</si>
  <si>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</si>
  <si>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</si>
  <si>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</si>
  <si>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</si>
  <si>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</si>
  <si>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</si>
  <si>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</si>
  <si>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</si>
  <si>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</si>
  <si>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</si>
  <si>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</si>
  <si>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</si>
  <si>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</si>
  <si>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</si>
  <si>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</si>
  <si>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</si>
  <si>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</si>
  <si>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</si>
  <si>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</si>
  <si>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</si>
  <si>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</si>
  <si>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</si>
  <si>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</si>
  <si>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</si>
  <si>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</si>
  <si>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</si>
  <si>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</si>
  <si>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</si>
  <si>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</si>
  <si>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</si>
  <si>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</si>
  <si>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</si>
  <si>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</si>
  <si>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</si>
  <si>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</si>
  <si>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</si>
  <si>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</si>
  <si>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</si>
  <si>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</si>
  <si>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</si>
  <si>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</si>
  <si>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</si>
  <si>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</si>
  <si>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</si>
  <si>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</si>
  <si>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</si>
  <si>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</si>
  <si>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</si>
  <si>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</si>
  <si>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</si>
  <si>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</si>
  <si>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</si>
  <si>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</si>
  <si>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</si>
  <si>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</si>
  <si>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</si>
  <si>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</si>
  <si>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</si>
  <si>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</si>
  <si>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</si>
  <si>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</si>
  <si>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</si>
  <si>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</si>
  <si>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</si>
  <si>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</si>
  <si>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</si>
  <si>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</si>
  <si>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</si>
  <si>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</si>
  <si>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</si>
  <si>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</si>
  <si>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</si>
  <si>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</si>
  <si>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</si>
  <si>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</si>
  <si>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</si>
  <si>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</si>
  <si>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</si>
  <si>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</si>
  <si>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</si>
  <si>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</si>
  <si>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</si>
  <si>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</si>
  <si>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</si>
  <si>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</si>
  <si>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</si>
  <si>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</si>
  <si>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</si>
  <si>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</si>
  <si>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</si>
  <si>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</si>
  <si>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</si>
  <si>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</si>
  <si>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</si>
  <si>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</si>
  <si>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</si>
  <si>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</si>
  <si>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</si>
  <si>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</si>
  <si>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</si>
  <si>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</si>
  <si>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</si>
  <si>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</si>
  <si>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</si>
  <si>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</si>
  <si>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</si>
  <si>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</si>
  <si>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</si>
  <si>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</si>
  <si>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</si>
  <si>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</si>
  <si>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</si>
  <si>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</si>
  <si>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</si>
  <si>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</si>
  <si>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</si>
  <si>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</si>
  <si>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</si>
  <si>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</si>
  <si>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</si>
  <si>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</si>
  <si>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</si>
  <si>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</si>
  <si>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</si>
  <si>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</si>
  <si>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</si>
  <si>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</si>
  <si>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</si>
  <si>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</si>
  <si>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</si>
  <si>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</si>
  <si>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</si>
  <si>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</si>
  <si>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</si>
  <si>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</si>
  <si>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</si>
  <si>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</si>
  <si>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</si>
  <si>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</si>
  <si>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</si>
  <si>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</si>
  <si>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</si>
  <si>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</si>
  <si>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</si>
  <si>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</si>
  <si>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</si>
  <si>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</si>
  <si>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</si>
  <si>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</si>
  <si>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</si>
  <si>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</si>
  <si>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</si>
  <si>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</si>
  <si>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</si>
  <si>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</si>
  <si>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</si>
  <si>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</si>
  <si>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</si>
  <si>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</si>
  <si>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</si>
  <si>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</si>
  <si>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</si>
  <si>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</si>
  <si>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</si>
  <si>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</si>
  <si>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</si>
  <si>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</si>
  <si>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</si>
  <si>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</si>
  <si>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</si>
  <si>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</si>
  <si>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</si>
  <si>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</si>
  <si>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</si>
  <si>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</si>
  <si>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</si>
  <si>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</si>
  <si>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</si>
  <si>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</si>
  <si>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</si>
  <si>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</si>
  <si>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</si>
  <si>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</si>
  <si>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</si>
  <si>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</si>
  <si>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</si>
  <si>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</si>
  <si>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</si>
  <si>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</si>
  <si>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</si>
  <si>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</si>
  <si>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</si>
  <si>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</si>
  <si>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</si>
  <si>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</si>
  <si>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</si>
  <si>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</si>
  <si>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</si>
  <si>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</si>
  <si>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</si>
  <si>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</si>
  <si>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</si>
  <si>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</si>
  <si>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</si>
  <si>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</si>
  <si>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</si>
  <si>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</si>
  <si>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</si>
  <si>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</si>
  <si>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</si>
  <si>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</si>
  <si>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</si>
  <si>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</si>
  <si>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</si>
  <si>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</si>
  <si>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</si>
  <si>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</si>
  <si>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</si>
  <si>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</si>
  <si>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</si>
  <si>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</si>
  <si>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</si>
  <si>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</si>
  <si>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</si>
  <si>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</si>
  <si>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</si>
  <si>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</si>
  <si>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</si>
  <si>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</si>
  <si>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</si>
  <si>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</si>
  <si>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</si>
  <si>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</si>
  <si>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</si>
  <si>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</si>
  <si>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</si>
  <si>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</si>
  <si>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</si>
  <si>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</si>
  <si>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</si>
  <si>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</si>
  <si>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</si>
  <si>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</si>
  <si>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</si>
  <si>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</si>
  <si>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</si>
  <si>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</si>
  <si>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</si>
  <si>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</si>
  <si>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</si>
  <si>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</si>
  <si>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</si>
  <si>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</si>
  <si>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</si>
  <si>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</si>
  <si>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</si>
  <si>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</si>
  <si>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</si>
  <si>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</si>
  <si>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</si>
  <si>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</si>
  <si>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</si>
  <si>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</si>
  <si>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</si>
  <si>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</si>
  <si>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</si>
  <si>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</si>
  <si>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</si>
  <si>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</si>
  <si>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</si>
  <si>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</si>
  <si>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</si>
  <si>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</si>
  <si>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</si>
  <si>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</si>
  <si>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</si>
  <si>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</si>
  <si>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</si>
  <si>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</si>
  <si>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</si>
  <si>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</si>
  <si>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</si>
  <si>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</si>
  <si>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</si>
  <si>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</si>
  <si>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</si>
  <si>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</si>
  <si>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</si>
  <si>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</si>
  <si>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</si>
  <si>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</si>
  <si>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</si>
  <si>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</si>
  <si>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</si>
  <si>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</si>
  <si>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</si>
  <si>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</si>
  <si>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</si>
  <si>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</si>
  <si>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</si>
  <si>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</si>
  <si>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</si>
  <si>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</si>
  <si>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</si>
  <si>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</si>
  <si>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</si>
  <si>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</si>
  <si>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</si>
  <si>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</si>
  <si>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</si>
  <si>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</si>
  <si>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</si>
  <si>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</si>
  <si>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</si>
  <si>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</si>
  <si>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</si>
  <si>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</si>
  <si>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</si>
  <si>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</si>
  <si>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</si>
  <si>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</si>
  <si>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</si>
  <si>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</si>
  <si>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</si>
  <si>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</si>
  <si>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</si>
  <si>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</si>
  <si>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</si>
  <si>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</si>
  <si>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</si>
  <si>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</si>
  <si>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</si>
  <si>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</si>
  <si>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</si>
  <si>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</si>
  <si>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</si>
  <si>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</si>
  <si>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</si>
  <si>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</si>
  <si>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</si>
  <si>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</si>
  <si>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</si>
  <si>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</si>
  <si>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</si>
  <si>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</si>
  <si>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</si>
  <si>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</si>
  <si>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</si>
  <si>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</si>
  <si>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</si>
  <si>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</si>
  <si>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</si>
  <si>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</si>
  <si>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</si>
  <si>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</si>
  <si>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</si>
  <si>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</si>
  <si>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</si>
  <si>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</si>
  <si>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</si>
  <si>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</si>
  <si>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</si>
  <si>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</si>
  <si>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</si>
  <si>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</si>
  <si>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</si>
  <si>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</si>
  <si>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</si>
  <si>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</si>
  <si>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</si>
  <si>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</si>
  <si>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</si>
  <si>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</si>
  <si>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</si>
  <si>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</si>
  <si>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</si>
  <si>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</si>
  <si>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</si>
  <si>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</si>
  <si>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</si>
  <si>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</si>
  <si>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</si>
  <si>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</si>
  <si>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</si>
  <si>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</si>
  <si>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</si>
  <si>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</si>
  <si>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</si>
  <si>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</si>
  <si>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</si>
  <si>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</si>
  <si>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</si>
  <si>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</si>
  <si>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</si>
  <si>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</si>
  <si>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</si>
  <si>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</si>
  <si>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</si>
  <si>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</si>
  <si>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</si>
  <si>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</si>
  <si>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</si>
  <si>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</si>
  <si>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</si>
  <si>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</si>
  <si>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</si>
  <si>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</si>
  <si>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</si>
  <si>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</si>
  <si>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</si>
  <si>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</si>
  <si>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</si>
  <si>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</si>
  <si>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</si>
  <si>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</si>
  <si>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</si>
  <si>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</si>
  <si>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</si>
  <si>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</si>
  <si>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</si>
  <si>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</si>
  <si>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</si>
  <si>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</si>
  <si>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</si>
  <si>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</si>
  <si>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</si>
  <si>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</si>
  <si>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</si>
  <si>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</si>
  <si>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</si>
  <si>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</si>
  <si>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</si>
  <si>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</si>
  <si>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</si>
  <si>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</si>
  <si>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</si>
  <si>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</si>
  <si>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</si>
  <si>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</si>
  <si>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</si>
  <si>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</si>
  <si>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</si>
  <si>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</si>
  <si>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</si>
  <si>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</si>
  <si>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</si>
  <si>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</si>
  <si>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</si>
  <si>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</si>
  <si>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</si>
  <si>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</si>
  <si>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</si>
  <si>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</si>
  <si>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</si>
  <si>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</si>
  <si>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</si>
  <si>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</si>
  <si>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</si>
  <si>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</si>
  <si>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</si>
  <si>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</si>
  <si>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</si>
  <si>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</si>
  <si>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</si>
  <si>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</si>
  <si>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</si>
  <si>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</si>
  <si>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</si>
  <si>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</si>
  <si>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</si>
  <si>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</si>
  <si>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</si>
  <si>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</si>
  <si>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</si>
  <si>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</si>
  <si>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</si>
  <si>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</si>
  <si>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</si>
  <si>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</si>
  <si>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</si>
  <si>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</si>
  <si>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</si>
  <si>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</si>
  <si>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</si>
  <si>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</si>
  <si>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</si>
  <si>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</si>
  <si>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</si>
  <si>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</si>
  <si>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</si>
  <si>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</si>
  <si>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</si>
  <si>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</si>
  <si>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</si>
  <si>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</si>
  <si>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</si>
  <si>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</si>
  <si>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</si>
  <si>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</si>
  <si>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</si>
  <si>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</si>
  <si>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</si>
  <si>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</si>
  <si>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</si>
  <si>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</si>
  <si>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</si>
  <si>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</si>
  <si>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</si>
  <si>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</si>
  <si>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</si>
  <si>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</si>
  <si>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</si>
  <si>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</si>
  <si>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</si>
  <si>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</si>
  <si>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</si>
  <si>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</si>
  <si>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</si>
  <si>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</si>
  <si>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</si>
  <si>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</si>
  <si>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</si>
  <si>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</si>
  <si>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</si>
  <si>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</si>
  <si>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</si>
  <si>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</si>
  <si>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</si>
  <si>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</si>
  <si>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</si>
  <si>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</si>
  <si>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</si>
  <si>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</si>
  <si>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</si>
  <si>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</si>
  <si>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</si>
  <si>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</si>
  <si>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</si>
  <si>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</si>
  <si>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</si>
  <si>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</si>
  <si>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</si>
  <si>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</si>
  <si>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</si>
  <si>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</si>
  <si>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</si>
  <si>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</si>
  <si>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</si>
  <si>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</si>
  <si>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</si>
  <si>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</si>
  <si>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</si>
  <si>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</si>
  <si>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</si>
  <si>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</si>
  <si>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</si>
  <si>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</si>
  <si>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</si>
  <si>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</si>
  <si>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</si>
  <si>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</si>
  <si>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</si>
  <si>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</si>
  <si>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</si>
  <si>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</si>
  <si>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</si>
  <si>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</si>
  <si>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</si>
  <si>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</si>
  <si>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</si>
  <si>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</si>
  <si>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</si>
  <si>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</si>
  <si>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</si>
  <si>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</si>
  <si>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</si>
  <si>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</si>
  <si>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</si>
  <si>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</si>
  <si>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</si>
  <si>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</si>
  <si>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</si>
  <si>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</si>
  <si>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</si>
  <si>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</si>
  <si>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</si>
  <si>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</si>
  <si>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</si>
  <si>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</si>
  <si>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</si>
  <si>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</si>
  <si>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</si>
  <si>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</si>
  <si>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</si>
  <si>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</si>
  <si>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</si>
  <si>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</si>
  <si>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</si>
  <si>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</si>
  <si>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</si>
  <si>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</si>
  <si>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</si>
  <si>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</si>
  <si>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</si>
  <si>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</si>
  <si>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</si>
  <si>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</si>
  <si>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</si>
  <si>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</si>
  <si>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</si>
  <si>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</si>
  <si>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</si>
  <si>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</si>
  <si>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</si>
  <si>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</si>
  <si>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</si>
  <si>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</si>
  <si>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</si>
  <si>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</si>
  <si>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</si>
  <si>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</si>
  <si>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</si>
  <si>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</si>
  <si>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</si>
  <si>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</si>
  <si>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</si>
  <si>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</si>
  <si>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</si>
  <si>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</si>
  <si>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</si>
  <si>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</si>
  <si>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</si>
  <si>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</si>
  <si>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</si>
  <si>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</si>
  <si>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</si>
  <si>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</si>
  <si>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</si>
  <si>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</si>
  <si>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</si>
  <si>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</si>
  <si>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</si>
  <si>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</si>
  <si>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</si>
  <si>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</si>
  <si>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</si>
  <si>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</si>
  <si>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</si>
  <si>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</si>
  <si>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</si>
  <si>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</si>
  <si>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</si>
  <si>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</si>
  <si>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</si>
  <si>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</si>
  <si>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</si>
  <si>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</si>
  <si>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</si>
  <si>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</si>
  <si>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</si>
  <si>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</si>
  <si>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</si>
  <si>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</si>
  <si>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</si>
  <si>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</si>
  <si>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</si>
  <si>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</si>
  <si>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</si>
  <si>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</si>
  <si>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</si>
  <si>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</si>
  <si>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</si>
  <si>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</si>
  <si>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</si>
  <si>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</si>
  <si>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</si>
  <si>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</si>
  <si>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</si>
  <si>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</si>
  <si>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</si>
  <si>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</si>
  <si>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</si>
  <si>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</si>
  <si>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</si>
  <si>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</si>
  <si>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</si>
  <si>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</si>
  <si>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</si>
  <si>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</si>
  <si>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</si>
  <si>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</si>
  <si>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</si>
  <si>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</si>
  <si>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</si>
  <si>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</si>
  <si>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</si>
  <si>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</si>
  <si>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</si>
  <si>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</si>
  <si>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</si>
  <si>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</si>
  <si>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</si>
  <si>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</si>
  <si>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</si>
  <si>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</si>
  <si>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</si>
  <si>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</si>
  <si>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</si>
  <si>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</si>
  <si>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</si>
  <si>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</si>
  <si>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</si>
  <si>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</si>
  <si>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</si>
  <si>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</si>
  <si>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</si>
  <si>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</si>
  <si>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</si>
  <si>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</si>
  <si>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</si>
  <si>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</si>
  <si>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</si>
  <si>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</si>
  <si>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</si>
  <si>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</si>
  <si>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</si>
  <si>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</si>
  <si>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</si>
  <si>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</si>
  <si>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</si>
  <si>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</si>
  <si>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</si>
  <si>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</si>
  <si>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</si>
  <si>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</si>
  <si>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</si>
  <si>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</si>
  <si>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</si>
  <si>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</si>
  <si>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</si>
  <si>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</si>
  <si>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</si>
  <si>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</si>
  <si>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</si>
  <si>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</si>
  <si>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</si>
  <si>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</si>
  <si>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</si>
  <si>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</si>
  <si>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</si>
  <si>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</si>
  <si>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</si>
  <si>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</si>
  <si>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</si>
  <si>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</si>
  <si>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</si>
  <si>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</si>
  <si>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</si>
  <si>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</si>
  <si>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</si>
  <si>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</si>
  <si>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</si>
  <si>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</si>
  <si>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</si>
  <si>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</si>
  <si>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</si>
  <si>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</si>
  <si>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</si>
  <si>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</si>
  <si>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</si>
  <si>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</si>
  <si>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</si>
  <si>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</si>
  <si>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</si>
  <si>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</si>
  <si>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</si>
  <si>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</si>
  <si>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</si>
  <si>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</si>
  <si>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</si>
  <si>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</si>
  <si>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</si>
  <si>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</si>
  <si>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</si>
  <si>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</si>
  <si>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</si>
  <si>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</si>
  <si>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</si>
  <si>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</si>
  <si>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</si>
  <si>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</si>
  <si>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</si>
  <si>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</si>
  <si>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</si>
  <si>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</si>
  <si>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</si>
  <si>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</si>
  <si>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</si>
  <si>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</si>
  <si>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</si>
  <si>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</si>
  <si>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</si>
  <si>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</si>
  <si>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</si>
  <si>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</si>
  <si>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</si>
  <si>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</si>
  <si>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</si>
  <si>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</si>
  <si>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</si>
  <si>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</si>
  <si>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</si>
  <si>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</si>
  <si>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</si>
  <si>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</si>
  <si>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</si>
  <si>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</si>
  <si>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</si>
  <si>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</si>
  <si>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</si>
  <si>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</si>
  <si>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</si>
  <si>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</si>
  <si>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</si>
  <si>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</si>
  <si>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</si>
  <si>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</si>
  <si>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</si>
  <si>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</si>
  <si>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</si>
  <si>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</si>
  <si>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</si>
  <si>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</si>
  <si>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</si>
  <si>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</si>
  <si>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</si>
  <si>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</si>
  <si>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</si>
  <si>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</si>
  <si>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</si>
  <si>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</si>
  <si>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</si>
  <si>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</si>
  <si>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</si>
  <si>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</si>
  <si>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</si>
  <si>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</si>
  <si>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</si>
  <si>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</si>
  <si>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</si>
  <si>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</si>
  <si>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</si>
  <si>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</si>
  <si>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</si>
  <si>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</si>
  <si>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</si>
  <si>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</si>
  <si>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</si>
  <si>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</si>
  <si>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</si>
  <si>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</si>
  <si>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</si>
  <si>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</si>
  <si>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</si>
  <si>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</si>
  <si>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</si>
  <si>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</si>
  <si>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</si>
  <si>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</si>
  <si>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</si>
  <si>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</si>
  <si>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</si>
  <si>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</si>
  <si>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</si>
  <si>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</si>
  <si>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</si>
  <si>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</si>
  <si>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</si>
  <si>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</si>
  <si>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</si>
  <si>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</si>
  <si>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</si>
  <si>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</si>
  <si>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</si>
  <si>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</si>
  <si>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</si>
  <si>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</si>
  <si>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</si>
  <si>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</si>
  <si>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</si>
  <si>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</si>
  <si>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</si>
  <si>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</si>
  <si>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</si>
  <si>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</si>
  <si>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</si>
  <si>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</si>
  <si>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</si>
  <si>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</si>
  <si>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</si>
  <si>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</si>
  <si>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</si>
  <si>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</si>
  <si>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</si>
  <si>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</si>
  <si>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</si>
  <si>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</si>
  <si>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</si>
  <si>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</si>
  <si>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</si>
  <si>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</si>
  <si>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</si>
  <si>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</si>
  <si>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</si>
  <si>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</si>
  <si>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</si>
  <si>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</si>
  <si>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</si>
  <si>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</si>
  <si>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</si>
  <si>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</si>
  <si>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</si>
  <si>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</si>
  <si>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</si>
  <si>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</si>
  <si>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</si>
  <si>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</si>
  <si>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</si>
  <si>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</si>
  <si>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</si>
  <si>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</si>
  <si>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</si>
  <si>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</si>
  <si>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</si>
  <si>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</si>
  <si>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</si>
  <si>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</si>
  <si>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</si>
  <si>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</si>
  <si>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</si>
  <si>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</si>
  <si>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</si>
  <si>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</si>
  <si>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</si>
  <si>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</si>
  <si>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</si>
  <si>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</si>
  <si>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</si>
  <si>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</si>
  <si>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</si>
  <si>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</si>
  <si>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</si>
  <si>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</si>
  <si>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</si>
  <si>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</si>
  <si>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</si>
  <si>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</si>
  <si>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</si>
  <si>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</si>
  <si>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</si>
  <si>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</si>
  <si>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</si>
  <si>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</si>
  <si>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</si>
  <si>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</si>
  <si>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</si>
  <si>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</si>
  <si>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</si>
  <si>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</si>
  <si>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</si>
  <si>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</si>
  <si>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</si>
  <si>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</si>
  <si>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</si>
  <si>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</si>
  <si>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</si>
  <si>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</si>
  <si>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</si>
  <si>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</si>
  <si>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</si>
  <si>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</si>
  <si>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</si>
  <si>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</si>
  <si>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</si>
  <si>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</si>
  <si>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</si>
  <si>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</si>
  <si>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</si>
  <si>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</si>
  <si>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</si>
  <si>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</si>
  <si>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</si>
  <si>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</si>
  <si>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</si>
  <si>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</si>
  <si>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</si>
  <si>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</si>
  <si>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</si>
  <si>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</si>
  <si>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</si>
  <si>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</si>
  <si>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</si>
  <si>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</si>
  <si>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</si>
  <si>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</si>
  <si>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</si>
  <si>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</si>
  <si>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</si>
  <si>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</si>
  <si>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</si>
  <si>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</si>
  <si>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</si>
  <si>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</si>
  <si>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</si>
  <si>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</si>
  <si>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</si>
  <si>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</si>
  <si>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</si>
  <si>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</si>
  <si>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</si>
  <si>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</si>
  <si>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</si>
  <si>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</si>
  <si>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</si>
  <si>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</si>
  <si>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</si>
  <si>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</si>
  <si>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</si>
  <si>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</si>
  <si>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</si>
  <si>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</si>
  <si>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</si>
  <si>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</si>
  <si>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</si>
  <si>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</si>
  <si>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</si>
  <si>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</si>
  <si>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</si>
  <si>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</si>
  <si>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</si>
  <si>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</si>
  <si>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</si>
  <si>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</si>
  <si>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</si>
  <si>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</si>
  <si>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</si>
  <si>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</si>
  <si>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</si>
  <si>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</si>
  <si>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</si>
  <si>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</si>
  <si>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</si>
  <si>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</si>
  <si>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</si>
  <si>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</si>
  <si>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</si>
  <si>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</si>
  <si>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</si>
  <si>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</si>
  <si>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</si>
  <si>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</si>
  <si>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</si>
  <si>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</si>
  <si>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</si>
  <si>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</si>
  <si>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</si>
  <si>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</si>
  <si>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</si>
  <si>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</si>
  <si>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</si>
  <si>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</si>
  <si>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</si>
  <si>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</si>
  <si>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</si>
  <si>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</si>
  <si>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</si>
  <si>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</si>
  <si>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</si>
  <si>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</si>
  <si>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</si>
  <si>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</si>
  <si>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</si>
  <si>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</si>
  <si>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</si>
  <si>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</si>
  <si>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</si>
  <si>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</si>
  <si>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</si>
  <si>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</si>
  <si>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</si>
  <si>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</si>
  <si>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</si>
  <si>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</si>
  <si>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</si>
  <si>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</si>
  <si>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</si>
  <si>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</si>
  <si>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</si>
  <si>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</si>
  <si>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</si>
  <si>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</si>
  <si>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</si>
  <si>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</si>
  <si>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</si>
  <si>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</si>
  <si>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</si>
  <si>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</si>
  <si>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</si>
  <si>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</si>
  <si>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</si>
  <si>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</si>
  <si>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</si>
  <si>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</si>
  <si>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</si>
  <si>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</si>
  <si>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</si>
  <si>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</si>
  <si>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</si>
  <si>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</si>
  <si>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</si>
  <si>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</si>
  <si>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</si>
  <si>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</si>
  <si>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</si>
  <si>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</si>
  <si>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</si>
  <si>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</si>
  <si>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</si>
  <si>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</si>
  <si>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</si>
  <si>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</si>
  <si>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</si>
  <si>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</si>
  <si>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</si>
  <si>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</si>
  <si>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</si>
  <si>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</si>
  <si>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</si>
  <si>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</si>
  <si>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</si>
  <si>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</si>
  <si>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</si>
  <si>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</si>
  <si>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</si>
  <si>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</si>
  <si>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</si>
  <si>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</si>
  <si>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</si>
  <si>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</si>
  <si>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</si>
  <si>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</si>
  <si>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</si>
  <si>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</si>
  <si>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</si>
  <si>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</si>
  <si>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</si>
  <si>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</si>
  <si>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</si>
  <si>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</si>
  <si>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</si>
  <si>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</si>
  <si>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</si>
  <si>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</si>
  <si>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</si>
  <si>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</si>
  <si>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</si>
  <si>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</si>
  <si>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</si>
  <si>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</si>
  <si>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</si>
  <si>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</si>
  <si>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</si>
  <si>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</si>
  <si>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</si>
  <si>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</si>
  <si>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</si>
  <si>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</si>
  <si>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</si>
  <si>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</si>
  <si>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</si>
  <si>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</si>
  <si>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</si>
  <si>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</si>
  <si>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</si>
  <si>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</si>
  <si>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</si>
  <si>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</si>
  <si>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</si>
  <si>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</si>
  <si>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</si>
  <si>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</si>
  <si>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</si>
  <si>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</si>
  <si>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</si>
  <si>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</si>
  <si>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</si>
  <si>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</si>
  <si>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</si>
  <si>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</si>
  <si>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</si>
  <si>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</si>
  <si>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</si>
  <si>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</si>
  <si>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</si>
  <si>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</si>
  <si>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</si>
  <si>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</si>
  <si>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</si>
  <si>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</si>
  <si>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</si>
  <si>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</si>
  <si>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</si>
  <si>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</si>
  <si>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</si>
  <si>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</si>
  <si>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</si>
  <si>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</si>
  <si>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</si>
  <si>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</si>
  <si>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</si>
  <si>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</si>
  <si>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</si>
  <si>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</si>
  <si>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</si>
  <si>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</si>
  <si>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</si>
  <si>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</si>
  <si>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</si>
  <si>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</si>
  <si>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</si>
  <si>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</si>
  <si>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</si>
  <si>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</si>
  <si>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</si>
  <si>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</si>
  <si>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</si>
  <si>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</si>
  <si>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</si>
  <si>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</si>
  <si>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</si>
  <si>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</si>
  <si>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</si>
  <si>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</si>
  <si>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</si>
  <si>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</si>
  <si>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</si>
  <si>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</si>
  <si>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</si>
  <si>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</si>
  <si>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</si>
  <si>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</si>
  <si>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</si>
  <si>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</si>
  <si>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</si>
  <si>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</si>
  <si>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</si>
  <si>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</si>
  <si>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</si>
  <si>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</si>
  <si>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</si>
  <si>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</si>
  <si>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</si>
  <si>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</si>
  <si>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</si>
  <si>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</si>
  <si>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</si>
  <si>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</si>
  <si>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</si>
  <si>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</si>
  <si>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</si>
  <si>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</si>
  <si>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</si>
  <si>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</si>
  <si>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</si>
  <si>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</si>
  <si>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</si>
  <si>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</si>
  <si>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</si>
  <si>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</si>
  <si>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</si>
  <si>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</si>
  <si>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</si>
  <si>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</si>
  <si>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</si>
  <si>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</si>
  <si>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</si>
  <si>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</si>
  <si>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</si>
  <si>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</si>
  <si>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</si>
  <si>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</si>
  <si>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</si>
  <si>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</si>
  <si>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</si>
  <si>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</si>
  <si>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</si>
  <si>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</si>
  <si>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</si>
  <si>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</si>
  <si>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</si>
  <si>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</si>
  <si>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</si>
  <si>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</si>
  <si>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</si>
  <si>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</si>
  <si>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</si>
  <si>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</si>
  <si>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</si>
  <si>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</si>
  <si>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</si>
  <si>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</si>
  <si>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</si>
  <si>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</si>
  <si>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</si>
  <si>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</si>
  <si>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</si>
  <si>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</si>
  <si>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</si>
  <si>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</si>
  <si>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</si>
  <si>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</si>
  <si>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</si>
  <si>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</si>
  <si>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</si>
  <si>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</si>
  <si>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</si>
  <si>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</si>
  <si>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</si>
  <si>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</si>
  <si>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</si>
  <si>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</si>
  <si>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</si>
  <si>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</si>
  <si>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</si>
  <si>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</si>
  <si>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</si>
  <si>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</si>
  <si>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</si>
  <si>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</si>
  <si>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</si>
  <si>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</si>
  <si>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</si>
  <si>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</si>
  <si>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</si>
  <si>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</si>
  <si>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</si>
  <si>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</si>
  <si>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</si>
  <si>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</si>
  <si>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</si>
  <si>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</si>
  <si>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</si>
  <si>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</si>
  <si>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</si>
  <si>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</si>
  <si>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</si>
  <si>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</si>
  <si>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</si>
  <si>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</si>
  <si>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</si>
  <si>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</si>
  <si>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</si>
  <si>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</si>
  <si>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</si>
  <si>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</si>
  <si>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</si>
  <si>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</si>
  <si>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</si>
  <si>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</si>
  <si>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</si>
  <si>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</si>
  <si>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</si>
  <si>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</si>
  <si>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</si>
  <si>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</si>
  <si>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</si>
  <si>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</si>
  <si>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</si>
  <si>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</si>
  <si>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</si>
  <si>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</si>
  <si>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</si>
  <si>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</si>
  <si>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</si>
  <si>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</si>
  <si>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</si>
  <si>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</si>
  <si>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</si>
  <si>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</si>
  <si>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</si>
  <si>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</si>
  <si>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</si>
  <si>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</si>
  <si>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</si>
  <si>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</si>
  <si>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</si>
  <si>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</si>
  <si>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</si>
  <si>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</si>
  <si>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</si>
  <si>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</si>
  <si>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</si>
  <si>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</si>
  <si>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</si>
  <si>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</si>
  <si>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</si>
  <si>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</si>
  <si>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</si>
  <si>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</si>
  <si>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</si>
  <si>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</si>
  <si>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</si>
  <si>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</si>
  <si>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</si>
  <si>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</si>
  <si>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</si>
  <si>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</si>
  <si>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</si>
  <si>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</si>
  <si>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</si>
  <si>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</si>
  <si>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</si>
  <si>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</si>
  <si>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</si>
  <si>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</si>
  <si>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</si>
  <si>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</si>
  <si>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</si>
  <si>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</si>
  <si>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</si>
  <si>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</si>
  <si>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</si>
  <si>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</si>
  <si>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</si>
  <si>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</si>
  <si>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</si>
  <si>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</si>
  <si>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</si>
  <si>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</si>
  <si>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</si>
  <si>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</si>
  <si>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</si>
  <si>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</si>
  <si>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</si>
  <si>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</si>
  <si>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</si>
  <si>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</si>
  <si>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</si>
  <si>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</si>
  <si>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</si>
  <si>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</si>
  <si>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</si>
  <si>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</si>
  <si>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</si>
  <si>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</si>
  <si>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</si>
  <si>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</si>
  <si>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</si>
  <si>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</si>
  <si>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</si>
  <si>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</si>
  <si>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</si>
  <si>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</si>
  <si>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</si>
  <si>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</si>
  <si>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</si>
  <si>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</si>
  <si>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</si>
  <si>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</si>
  <si>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</si>
  <si>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</si>
  <si>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</si>
  <si>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</si>
  <si>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</si>
  <si>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</si>
  <si>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</si>
  <si>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</si>
  <si>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</si>
  <si>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</si>
  <si>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</si>
  <si>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</si>
  <si>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</si>
  <si>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</si>
  <si>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</si>
  <si>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</si>
  <si>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</si>
  <si>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</si>
  <si>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</si>
  <si>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</si>
  <si>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</si>
  <si>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</si>
  <si>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</si>
  <si>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</si>
  <si>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</si>
  <si>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</si>
  <si>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</si>
  <si>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</si>
  <si>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</si>
  <si>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</si>
  <si>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</si>
  <si>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</si>
  <si>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</si>
  <si>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</si>
  <si>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</si>
  <si>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</si>
  <si>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</si>
  <si>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</si>
  <si>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</si>
  <si>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</si>
  <si>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</si>
  <si>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</si>
  <si>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</si>
  <si>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</si>
  <si>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</si>
  <si>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</si>
  <si>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</si>
  <si>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</si>
  <si>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</si>
  <si>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</si>
  <si>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</si>
  <si>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</si>
  <si>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</si>
  <si>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</si>
  <si>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</si>
  <si>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</si>
  <si>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</si>
  <si>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</si>
  <si>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</si>
  <si>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</si>
  <si>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</si>
  <si>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</si>
  <si>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</si>
  <si>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</si>
  <si>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</si>
  <si>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</si>
  <si>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</si>
  <si>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</si>
  <si>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</si>
  <si>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</si>
  <si>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</si>
  <si>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</si>
  <si>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</si>
  <si>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</si>
  <si>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</si>
  <si>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</si>
  <si>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</si>
  <si>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</si>
  <si>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</si>
  <si>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</si>
  <si>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</si>
  <si>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</si>
  <si>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</si>
  <si>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</si>
  <si>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</si>
  <si>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</si>
  <si>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</si>
  <si>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</si>
  <si>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</si>
  <si>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</si>
  <si>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</si>
  <si>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</si>
  <si>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</si>
  <si>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</si>
  <si>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</si>
  <si>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</si>
  <si>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</si>
  <si>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</si>
  <si>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</si>
  <si>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</si>
  <si>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</si>
  <si>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</si>
  <si>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</si>
  <si>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</si>
  <si>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</si>
  <si>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</si>
  <si>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</si>
  <si>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</si>
  <si>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</si>
  <si>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</si>
  <si>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</si>
  <si>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</si>
  <si>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</si>
  <si>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</si>
  <si>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</si>
  <si>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</si>
  <si>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</si>
  <si>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</si>
  <si>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</si>
  <si>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</si>
  <si>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</si>
  <si>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</si>
  <si>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</si>
  <si>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</si>
  <si>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</si>
  <si>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</si>
  <si>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</si>
  <si>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</si>
  <si>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</si>
  <si>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</si>
  <si>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</si>
  <si>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</si>
  <si>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</si>
  <si>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</si>
  <si>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</si>
  <si>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</si>
  <si>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</si>
  <si>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</si>
  <si>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</si>
  <si>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</si>
  <si>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</si>
  <si>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</si>
  <si>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</si>
  <si>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</si>
  <si>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</si>
  <si>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</si>
  <si>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</si>
  <si>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</si>
  <si>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</si>
  <si>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</si>
  <si>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</si>
  <si>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</si>
  <si>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</si>
  <si>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</si>
  <si>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</si>
  <si>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</si>
  <si>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</si>
  <si>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</si>
  <si>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</si>
  <si>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</si>
  <si>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</si>
  <si>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</si>
  <si>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</si>
  <si>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</si>
  <si>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</si>
  <si>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</si>
  <si>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</si>
  <si>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</si>
  <si>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</si>
  <si>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</si>
  <si>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</si>
  <si>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</si>
  <si>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</si>
  <si>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</si>
  <si>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</si>
  <si>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</si>
  <si>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</si>
  <si>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</si>
  <si>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</si>
  <si>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</si>
  <si>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</si>
  <si>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</si>
  <si>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</si>
  <si>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</si>
  <si>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</si>
  <si>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</si>
  <si>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</si>
  <si>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</si>
  <si>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</si>
  <si>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</si>
  <si>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</si>
  <si>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</si>
  <si>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</si>
  <si>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</si>
  <si>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</si>
  <si>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</si>
  <si>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</si>
  <si>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</si>
  <si>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</si>
  <si>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</si>
  <si>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</si>
  <si>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</si>
  <si>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</si>
  <si>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</si>
  <si>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</si>
  <si>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</si>
  <si>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</si>
  <si>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</si>
  <si>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</si>
  <si>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</si>
  <si>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</si>
  <si>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</si>
  <si>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</si>
  <si>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</si>
  <si>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</si>
  <si>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</si>
  <si>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</si>
  <si>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</si>
  <si>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</si>
  <si>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</si>
  <si>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</si>
  <si>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</si>
  <si>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</si>
  <si>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</si>
  <si>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</si>
  <si>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</si>
  <si>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</si>
  <si>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</si>
  <si>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</si>
  <si>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</si>
  <si>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</si>
  <si>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</si>
  <si>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</si>
  <si>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</si>
  <si>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</si>
  <si>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</si>
  <si>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</si>
  <si>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</si>
  <si>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</si>
  <si>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</si>
  <si>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</si>
  <si>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</si>
  <si>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</si>
  <si>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</si>
  <si>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</si>
  <si>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</si>
  <si>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</si>
  <si>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</si>
  <si>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</si>
  <si>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</si>
  <si>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</si>
  <si>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</si>
  <si>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</si>
  <si>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</si>
  <si>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</si>
  <si>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</si>
  <si>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</si>
  <si>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</si>
  <si>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</si>
  <si>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</si>
  <si>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</si>
  <si>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</si>
  <si>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</si>
  <si>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</si>
  <si>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</si>
  <si>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</si>
  <si>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</si>
  <si>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</si>
  <si>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</si>
  <si>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</si>
  <si>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</si>
  <si>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</si>
  <si>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</si>
  <si>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</si>
  <si>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</si>
  <si>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</si>
  <si>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</si>
  <si>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</si>
  <si>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</si>
  <si>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</si>
  <si>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</si>
  <si>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</si>
  <si>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</si>
  <si>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</si>
  <si>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</si>
  <si>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</si>
  <si>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</si>
  <si>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</si>
  <si>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</si>
  <si>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</si>
  <si>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</si>
  <si>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</si>
  <si>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</si>
  <si>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</si>
  <si>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</si>
  <si>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</si>
  <si>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</si>
  <si>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</si>
  <si>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</si>
  <si>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</si>
  <si>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</si>
  <si>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</si>
  <si>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</si>
  <si>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</si>
  <si>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</si>
  <si>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</si>
  <si>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</si>
  <si>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</si>
  <si>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</si>
  <si>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</si>
  <si>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</si>
  <si>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</si>
  <si>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</si>
  <si>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</si>
  <si>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</si>
  <si>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</si>
  <si>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</si>
  <si>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</si>
  <si>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</si>
  <si>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</si>
  <si>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</si>
  <si>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</si>
  <si>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</si>
  <si>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</si>
  <si>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</si>
  <si>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</si>
  <si>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</si>
  <si>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</si>
  <si>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</si>
  <si>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</si>
  <si>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</si>
  <si>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</si>
  <si>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</si>
  <si>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</si>
  <si>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</si>
  <si>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</si>
  <si>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</si>
  <si>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</si>
  <si>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</si>
  <si>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</si>
  <si>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</si>
  <si>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</si>
  <si>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</si>
  <si>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</si>
  <si>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</si>
  <si>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</si>
  <si>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</si>
  <si>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</si>
  <si>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</si>
  <si>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</si>
  <si>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</si>
  <si>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</si>
  <si>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</si>
  <si>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</si>
  <si>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</si>
  <si>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</si>
  <si>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</si>
  <si>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</si>
  <si>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</si>
  <si>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</si>
  <si>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</si>
  <si>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</si>
  <si>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</si>
  <si>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</si>
  <si>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</si>
  <si>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</si>
  <si>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</si>
  <si>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</si>
  <si>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</si>
  <si>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</si>
  <si>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</si>
  <si>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</si>
  <si>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</si>
  <si>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</si>
  <si>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</si>
  <si>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</si>
  <si>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</si>
  <si>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</si>
  <si>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</si>
  <si>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</si>
  <si>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</si>
  <si>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</si>
  <si>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</si>
  <si>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</si>
  <si>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</si>
  <si>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</si>
  <si>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</si>
  <si>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</si>
  <si>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</si>
  <si>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</si>
  <si>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</si>
  <si>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</si>
  <si>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</si>
  <si>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</si>
  <si>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</si>
  <si>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</si>
  <si>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</si>
  <si>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</si>
  <si>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</si>
  <si>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</si>
  <si>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</si>
  <si>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</si>
  <si>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</si>
  <si>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</si>
  <si>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</si>
  <si>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</si>
  <si>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</si>
  <si>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</si>
  <si>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</si>
  <si>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</si>
  <si>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</si>
  <si>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</si>
  <si>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</si>
  <si>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</si>
  <si>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</si>
  <si>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</si>
  <si>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</si>
  <si>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</si>
  <si>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</si>
  <si>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</si>
  <si>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</si>
  <si>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</si>
  <si>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</si>
  <si>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</si>
  <si>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</si>
  <si>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</si>
  <si>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</si>
  <si>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</si>
  <si>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</si>
  <si>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</si>
  <si>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</si>
  <si>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</si>
  <si>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</si>
  <si>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</si>
  <si>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</si>
  <si>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</si>
  <si>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</si>
  <si>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</si>
  <si>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</si>
  <si>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</si>
  <si>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</si>
  <si>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</si>
  <si>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</si>
  <si>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</si>
  <si>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</si>
  <si>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</si>
  <si>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</si>
  <si>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</si>
  <si>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</si>
  <si>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</si>
  <si>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</si>
  <si>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</si>
  <si>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</si>
  <si>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</si>
  <si>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</si>
  <si>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</si>
  <si>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</si>
  <si>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</si>
  <si>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</si>
  <si>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</si>
  <si>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</si>
  <si>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</si>
  <si>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</si>
  <si>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</si>
  <si>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</si>
  <si>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</si>
  <si>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</si>
  <si>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</si>
  <si>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</si>
  <si>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</si>
  <si>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</si>
  <si>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</si>
  <si>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</si>
  <si>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</si>
  <si>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</si>
  <si>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</si>
  <si>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</si>
  <si>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</si>
  <si>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</si>
  <si>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</si>
  <si>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</si>
  <si>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</si>
  <si>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</si>
  <si>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</si>
  <si>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</si>
  <si>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</si>
  <si>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</si>
  <si>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</si>
  <si>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</si>
  <si>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</si>
  <si>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</si>
  <si>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</si>
  <si>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</si>
  <si>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</si>
  <si>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</si>
  <si>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</si>
  <si>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</si>
  <si>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</si>
  <si>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</si>
  <si>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</si>
  <si>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</si>
  <si>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</si>
  <si>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</si>
  <si>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</si>
  <si>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</si>
  <si>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</si>
  <si>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</si>
  <si>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</si>
  <si>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</si>
  <si>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</si>
  <si>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</si>
  <si>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</si>
  <si>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</si>
  <si>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</si>
  <si>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</si>
  <si>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</si>
  <si>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</si>
  <si>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</si>
  <si>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</si>
  <si>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</si>
  <si>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</si>
  <si>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</si>
  <si>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</si>
  <si>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</si>
  <si>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</si>
  <si>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</si>
  <si>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</si>
  <si>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</si>
  <si>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</si>
  <si>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</si>
  <si>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</si>
  <si>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</si>
  <si>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</si>
  <si>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</si>
  <si>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</si>
  <si>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</si>
  <si>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</si>
  <si>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</si>
  <si>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</si>
  <si>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</si>
  <si>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</si>
  <si>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</si>
  <si>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</si>
  <si>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</si>
  <si>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</si>
  <si>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</si>
  <si>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</si>
  <si>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</si>
  <si>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</si>
  <si>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</si>
  <si>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</si>
  <si>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</si>
  <si>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</si>
  <si>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</si>
  <si>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</si>
  <si>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</si>
  <si>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</si>
  <si>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</si>
  <si>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</si>
  <si>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</si>
  <si>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</si>
  <si>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</si>
  <si>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</si>
  <si>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</si>
  <si>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</si>
  <si>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</si>
  <si>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</si>
  <si>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</si>
  <si>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</si>
  <si>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</si>
  <si>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</si>
  <si>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</si>
  <si>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</si>
  <si>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</si>
  <si>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</si>
  <si>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</si>
  <si>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</si>
  <si>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</si>
  <si>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</si>
  <si>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</si>
  <si>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</si>
  <si>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</si>
  <si>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</si>
  <si>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</si>
  <si>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</si>
  <si>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</si>
  <si>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</si>
  <si>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</si>
  <si>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</si>
  <si>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</si>
  <si>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</si>
  <si>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</si>
  <si>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</si>
  <si>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</si>
  <si>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</si>
  <si>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</si>
  <si>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</si>
  <si>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</si>
  <si>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</si>
  <si>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</si>
  <si>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</si>
  <si>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</si>
  <si>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</si>
  <si>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</si>
  <si>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</si>
  <si>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</si>
  <si>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</si>
  <si>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</si>
  <si>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</si>
  <si>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</si>
  <si>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</si>
  <si>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</si>
  <si>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</si>
  <si>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</si>
  <si>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</si>
  <si>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</si>
  <si>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</si>
  <si>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</si>
  <si>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</si>
  <si>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</si>
  <si>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</si>
  <si>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</si>
  <si>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</si>
  <si>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</si>
  <si>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</si>
  <si>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</si>
  <si>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</si>
  <si>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</si>
  <si>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</si>
  <si>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</si>
  <si>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</si>
  <si>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</si>
  <si>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</si>
  <si>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</si>
  <si>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</si>
  <si>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</si>
  <si>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</si>
  <si>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</si>
  <si>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</si>
  <si>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</si>
  <si>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</si>
  <si>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</si>
  <si>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</si>
  <si>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</si>
  <si>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</si>
  <si>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</si>
  <si>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</si>
  <si>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</si>
  <si>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</si>
  <si>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</si>
  <si>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</si>
  <si>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</si>
  <si>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</si>
  <si>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</si>
  <si>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</si>
  <si>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</si>
  <si>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</si>
  <si>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</si>
  <si>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</si>
  <si>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</si>
  <si>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</si>
  <si>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</si>
  <si>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</si>
  <si>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</si>
  <si>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</si>
  <si>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</si>
  <si>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</si>
  <si>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</si>
  <si>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</si>
  <si>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</si>
  <si>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</si>
  <si>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</si>
  <si>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</si>
  <si>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</si>
  <si>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</si>
  <si>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</si>
  <si>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</si>
  <si>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</si>
  <si>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</si>
  <si>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</si>
  <si>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</si>
  <si>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</si>
  <si>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</si>
  <si>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</si>
  <si>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</si>
  <si>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</si>
  <si>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</si>
  <si>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</si>
  <si>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</si>
  <si>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</si>
  <si>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</si>
  <si>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</si>
  <si>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</si>
  <si>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</si>
  <si>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</si>
  <si>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</si>
  <si>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</si>
  <si>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</si>
  <si>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</si>
  <si>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</si>
  <si>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</si>
  <si>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</si>
  <si>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</si>
  <si>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</si>
  <si>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</si>
  <si>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</si>
  <si>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</si>
  <si>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</si>
  <si>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</si>
  <si>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</si>
  <si>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</si>
  <si>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</si>
  <si>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</si>
  <si>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</si>
  <si>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</si>
  <si>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</si>
  <si>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</si>
  <si>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</si>
  <si>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</si>
  <si>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</si>
  <si>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</si>
  <si>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</si>
  <si>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</si>
  <si>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</si>
  <si>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</si>
  <si>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</si>
  <si>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</si>
  <si>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</si>
  <si>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</si>
  <si>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</si>
  <si>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</si>
  <si>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</si>
  <si>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</si>
  <si>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</si>
  <si>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</si>
  <si>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</si>
  <si>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</si>
  <si>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</si>
  <si>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</si>
  <si>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</si>
  <si>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</si>
  <si>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</si>
  <si>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</si>
  <si>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</si>
  <si>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</si>
  <si>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</si>
  <si>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</si>
  <si>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</si>
  <si>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</si>
  <si>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</si>
  <si>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</si>
  <si>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</si>
  <si>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</si>
  <si>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</si>
  <si>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</si>
  <si>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</si>
  <si>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</si>
  <si>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</si>
  <si>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</si>
  <si>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</si>
  <si>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</si>
  <si>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</si>
  <si>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</si>
  <si>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</si>
  <si>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</si>
  <si>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</si>
  <si>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</si>
  <si>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</si>
  <si>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</si>
  <si>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</si>
  <si>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</si>
  <si>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</si>
  <si>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</si>
  <si>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</si>
  <si>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</si>
  <si>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</si>
  <si>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</si>
  <si>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</si>
  <si>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</si>
  <si>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</si>
  <si>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</si>
  <si>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</si>
  <si>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</si>
  <si>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</si>
  <si>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</si>
  <si>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</si>
  <si>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</si>
  <si>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</si>
  <si>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</si>
  <si>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</si>
  <si>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</si>
  <si>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</si>
  <si>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</si>
  <si>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</si>
  <si>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</si>
  <si>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</si>
  <si>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</si>
  <si>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</si>
  <si>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</si>
  <si>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</si>
  <si>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</si>
  <si>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</si>
  <si>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</si>
  <si>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</si>
  <si>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</si>
  <si>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</si>
  <si>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</si>
  <si>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</si>
  <si>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</si>
  <si>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</si>
  <si>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</si>
  <si>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</si>
  <si>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</si>
  <si>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</si>
  <si>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</si>
  <si>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</si>
  <si>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</si>
  <si>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</si>
  <si>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</si>
  <si>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</si>
  <si>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</si>
  <si>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</si>
  <si>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</si>
  <si>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</si>
  <si>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</si>
  <si>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</si>
  <si>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</si>
  <si>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</si>
  <si>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</si>
  <si>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</si>
  <si>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</si>
  <si>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</si>
  <si>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</si>
  <si>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</si>
  <si>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</si>
  <si>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</si>
  <si>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</si>
  <si>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</si>
  <si>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</si>
  <si>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</si>
  <si>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</si>
  <si>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</si>
  <si>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</si>
  <si>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</si>
  <si>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</si>
  <si>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</si>
  <si>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</si>
  <si>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</si>
  <si>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</si>
  <si>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</si>
  <si>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</si>
  <si>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</si>
  <si>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</si>
  <si>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</si>
  <si>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</si>
  <si>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</si>
  <si>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</si>
  <si>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</si>
  <si>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</si>
  <si>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</si>
  <si>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</si>
  <si>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</si>
  <si>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</si>
  <si>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</si>
  <si>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</si>
  <si>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</si>
  <si>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</si>
  <si>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</si>
  <si>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</si>
  <si>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</si>
  <si>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</si>
  <si>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</si>
  <si>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</si>
  <si>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</si>
  <si>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</si>
  <si>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</si>
  <si>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</si>
  <si>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</si>
  <si>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</si>
  <si>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</si>
  <si>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</si>
  <si>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</si>
  <si>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</si>
  <si>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</si>
  <si>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</si>
  <si>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</si>
  <si>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</si>
  <si>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</si>
  <si>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</si>
  <si>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</si>
  <si>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</si>
  <si>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</si>
  <si>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</si>
  <si>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</si>
  <si>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</si>
  <si>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</si>
  <si>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</si>
  <si>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</si>
  <si>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</si>
  <si>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</si>
  <si>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</si>
  <si>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</si>
  <si>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</si>
  <si>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</si>
  <si>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</si>
  <si>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</si>
  <si>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</si>
  <si>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</si>
  <si>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</si>
  <si>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</si>
  <si>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</si>
  <si>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</si>
  <si>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</si>
  <si>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</si>
  <si>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</si>
  <si>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</si>
  <si>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</si>
  <si>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</si>
  <si>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</si>
  <si>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</si>
  <si>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</si>
  <si>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</si>
  <si>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</si>
  <si>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</si>
  <si>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</si>
  <si>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</si>
  <si>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</si>
  <si>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</si>
  <si>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</si>
  <si>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</si>
  <si>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</si>
  <si>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</si>
  <si>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</si>
  <si>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</si>
  <si>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</si>
  <si>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</si>
  <si>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</si>
  <si>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</si>
  <si>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</si>
  <si>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</si>
  <si>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</si>
  <si>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</si>
  <si>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</si>
  <si>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</si>
  <si>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</si>
  <si>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</si>
  <si>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</si>
  <si>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</si>
  <si>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</si>
  <si>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</si>
  <si>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</si>
  <si>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</si>
  <si>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</si>
  <si>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</si>
  <si>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</si>
  <si>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</si>
  <si>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</si>
  <si>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</si>
  <si>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</si>
  <si>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</si>
  <si>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</si>
  <si>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</si>
  <si>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</si>
  <si>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</si>
  <si>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</si>
  <si>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</si>
  <si>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</si>
  <si>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</si>
  <si>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</si>
  <si>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</si>
  <si>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</si>
  <si>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</si>
  <si>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</si>
  <si>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</si>
  <si>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</si>
  <si>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</si>
  <si>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</si>
  <si>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</si>
  <si>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</si>
  <si>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</si>
  <si>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</si>
  <si>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</si>
  <si>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</si>
  <si>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</si>
  <si>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</si>
  <si>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</si>
  <si>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</si>
  <si>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</si>
  <si>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</si>
  <si>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</si>
  <si>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</si>
  <si>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</si>
  <si>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</si>
  <si>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</si>
  <si>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</si>
  <si>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</si>
  <si>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</si>
  <si>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</si>
  <si>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</si>
  <si>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</si>
  <si>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</si>
  <si>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</si>
  <si>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</si>
  <si>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</si>
  <si>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</si>
  <si>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</si>
  <si>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</si>
  <si>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</si>
  <si>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</si>
  <si>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</si>
  <si>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</si>
  <si>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</si>
  <si>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</si>
  <si>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</si>
  <si>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</si>
  <si>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</si>
  <si>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</si>
  <si>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</si>
  <si>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</si>
  <si>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</si>
  <si>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</si>
  <si>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</si>
  <si>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</si>
  <si>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</si>
  <si>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</si>
  <si>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</si>
  <si>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</si>
  <si>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</si>
  <si>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</si>
  <si>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</si>
  <si>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</si>
  <si>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</si>
  <si>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</si>
  <si>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</si>
  <si>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</si>
  <si>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</si>
  <si>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</si>
  <si>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</si>
  <si>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</si>
  <si>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</si>
  <si>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</si>
  <si>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</si>
  <si>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</si>
  <si>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</si>
  <si>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</si>
  <si>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</si>
  <si>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</si>
  <si>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</si>
  <si>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</si>
  <si>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</si>
  <si>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</si>
  <si>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</si>
  <si>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</si>
  <si>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</si>
  <si>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</si>
  <si>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</si>
  <si>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</si>
  <si>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</si>
  <si>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</si>
  <si>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</si>
  <si>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</si>
  <si>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</si>
  <si>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</si>
  <si>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</si>
  <si>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</si>
  <si>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</si>
  <si>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</si>
  <si>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</si>
  <si>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</si>
  <si>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</si>
  <si>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</si>
  <si>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</si>
  <si>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</si>
  <si>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</si>
  <si>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</si>
  <si>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</si>
  <si>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</si>
  <si>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</si>
  <si>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</si>
  <si>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</si>
  <si>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</si>
  <si>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</si>
  <si>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</si>
  <si>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</si>
  <si>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</si>
  <si>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</si>
  <si>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</si>
  <si>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</si>
  <si>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</si>
  <si>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</si>
  <si>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</si>
  <si>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</si>
  <si>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</si>
  <si>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</si>
  <si>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</si>
  <si>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</si>
  <si>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</si>
  <si>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</si>
  <si>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</si>
  <si>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</si>
  <si>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</si>
  <si>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</si>
  <si>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</si>
  <si>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</si>
  <si>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</si>
  <si>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</si>
  <si>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</si>
  <si>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</si>
  <si>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</si>
  <si>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</si>
  <si>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</si>
  <si>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</si>
  <si>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</si>
  <si>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</si>
  <si>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</si>
  <si>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</si>
  <si>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</si>
  <si>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</si>
  <si>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</si>
  <si>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</si>
  <si>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</si>
  <si>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</si>
  <si>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</si>
  <si>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</si>
  <si>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</si>
  <si>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</si>
  <si>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</si>
  <si>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</si>
  <si>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</si>
  <si>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</si>
  <si>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</si>
  <si>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</si>
  <si>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</si>
  <si>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</si>
  <si>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</si>
  <si>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</si>
  <si>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</si>
  <si>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</si>
  <si>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</si>
  <si>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</si>
  <si>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</si>
  <si>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</si>
  <si>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</si>
  <si>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</si>
  <si>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</si>
  <si>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</si>
  <si>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</si>
  <si>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</si>
  <si>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</si>
  <si>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</si>
  <si>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</si>
  <si>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</si>
  <si>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</si>
  <si>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</si>
  <si>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</si>
  <si>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</si>
  <si>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</si>
  <si>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</si>
  <si>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</si>
  <si>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</si>
  <si>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</si>
  <si>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</si>
  <si>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</si>
  <si>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</si>
  <si>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</si>
  <si>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</si>
  <si>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</si>
  <si>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</si>
  <si>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</si>
  <si>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</si>
  <si>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</si>
  <si>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</si>
  <si>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</si>
  <si>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</si>
  <si>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</si>
  <si>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</si>
  <si>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</si>
  <si>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</si>
  <si>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</si>
  <si>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</si>
  <si>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</si>
  <si>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</si>
  <si>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</si>
  <si>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</si>
  <si>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</si>
  <si>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</si>
  <si>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</si>
  <si>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</si>
  <si>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</si>
  <si>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</si>
  <si>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</si>
  <si>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</si>
  <si>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</si>
  <si>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</si>
  <si>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</si>
  <si>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</si>
  <si>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</si>
  <si>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</si>
  <si>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</si>
  <si>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</si>
  <si>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</si>
  <si>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</si>
  <si>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</si>
  <si>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</si>
  <si>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</si>
  <si>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</si>
  <si>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</si>
  <si>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</si>
  <si>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</si>
  <si>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</si>
  <si>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</si>
  <si>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</si>
  <si>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</si>
  <si>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</si>
  <si>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</si>
  <si>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</si>
  <si>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</si>
  <si>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</si>
  <si>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</si>
  <si>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</si>
  <si>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</si>
  <si>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</si>
  <si>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</si>
  <si>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</si>
  <si>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</si>
  <si>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</si>
  <si>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</si>
  <si>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</si>
  <si>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</si>
  <si>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</si>
  <si>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</si>
  <si>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</si>
  <si>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</si>
  <si>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</si>
  <si>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</si>
  <si>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</si>
  <si>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</si>
  <si>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</si>
  <si>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</si>
  <si>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</si>
  <si>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</si>
  <si>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</si>
  <si>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</si>
  <si>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</si>
  <si>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</si>
  <si>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</si>
  <si>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</si>
  <si>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</si>
  <si>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</si>
  <si>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</si>
  <si>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</si>
  <si>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</si>
  <si>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</si>
  <si>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</si>
  <si>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</si>
  <si>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</si>
  <si>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</si>
  <si>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</si>
  <si>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</si>
  <si>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</si>
  <si>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</si>
  <si>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</si>
  <si>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</si>
  <si>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</si>
  <si>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</si>
  <si>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</si>
  <si>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</si>
  <si>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</si>
  <si>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</si>
  <si>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</si>
  <si>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</si>
  <si>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</si>
  <si>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</si>
  <si>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</si>
  <si>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</si>
  <si>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</si>
  <si>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</si>
  <si>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</si>
  <si>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</si>
  <si>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</si>
  <si>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</si>
  <si>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</si>
  <si>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</si>
  <si>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</si>
  <si>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</si>
  <si>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</si>
  <si>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</si>
  <si>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</si>
  <si>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</si>
  <si>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</si>
  <si>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</si>
  <si>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</si>
  <si>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</si>
  <si>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</si>
  <si>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</si>
  <si>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</si>
  <si>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</si>
  <si>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</si>
  <si>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</si>
  <si>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</si>
  <si>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</si>
  <si>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</si>
  <si>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</si>
  <si>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</si>
  <si>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</si>
  <si>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</si>
  <si>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</si>
  <si>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</si>
  <si>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</si>
  <si>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</si>
  <si>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</si>
  <si>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</si>
  <si>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</si>
  <si>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</si>
  <si>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</si>
  <si>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</si>
  <si>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</si>
  <si>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</si>
  <si>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</si>
  <si>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</si>
  <si>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</si>
  <si>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</si>
  <si>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</si>
  <si>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</si>
  <si>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</si>
  <si>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</si>
  <si>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</si>
  <si>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</si>
  <si>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</si>
  <si>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</si>
  <si>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</si>
  <si>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</si>
  <si>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</si>
  <si>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</si>
  <si>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</si>
  <si>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</si>
  <si>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</si>
  <si>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</si>
  <si>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</si>
  <si>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</si>
  <si>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</si>
  <si>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</si>
  <si>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</si>
  <si>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</si>
  <si>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</si>
  <si>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</si>
  <si>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</si>
  <si>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</si>
  <si>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</si>
  <si>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</si>
  <si>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</si>
  <si>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</si>
  <si>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</si>
  <si>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</si>
  <si>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</si>
  <si>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</si>
  <si>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</si>
  <si>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</si>
  <si>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</si>
  <si>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</si>
  <si>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</si>
  <si>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</si>
  <si>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</si>
  <si>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</si>
  <si>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</si>
  <si>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</si>
  <si>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</si>
  <si>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</si>
  <si>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</si>
  <si>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</si>
  <si>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</si>
  <si>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</si>
  <si>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</si>
  <si>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</si>
  <si>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</si>
  <si>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</si>
  <si>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</si>
  <si>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</si>
  <si>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</si>
  <si>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</si>
  <si>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</si>
  <si>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</si>
  <si>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</si>
  <si>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</si>
  <si>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</si>
  <si>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</si>
  <si>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</si>
  <si>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</si>
  <si>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</si>
  <si>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</si>
  <si>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</si>
  <si>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</si>
  <si>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</si>
  <si>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</si>
  <si>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</si>
  <si>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</si>
  <si>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</si>
  <si>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</si>
  <si>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</si>
  <si>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</si>
  <si>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</si>
  <si>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</si>
  <si>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</si>
  <si>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</si>
  <si>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</si>
  <si>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</si>
  <si>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</si>
  <si>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</si>
  <si>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</si>
  <si>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</si>
  <si>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</si>
  <si>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</si>
  <si>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</si>
  <si>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</si>
  <si>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</si>
  <si>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</si>
  <si>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</si>
  <si>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</si>
  <si>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</si>
  <si>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</si>
  <si>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</si>
  <si>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</si>
  <si>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</si>
  <si>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</si>
  <si>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</si>
  <si>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</si>
  <si>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</si>
  <si>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</si>
  <si>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</si>
  <si>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</si>
  <si>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</si>
  <si>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</si>
  <si>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</si>
  <si>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</si>
  <si>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</si>
  <si>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</si>
  <si>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</si>
  <si>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</si>
  <si>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</si>
  <si>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</si>
  <si>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</si>
  <si>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</si>
  <si>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</si>
  <si>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</si>
  <si>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</si>
  <si>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</si>
  <si>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</si>
  <si>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</si>
  <si>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</si>
  <si>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</si>
  <si>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</si>
  <si>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</si>
  <si>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</si>
  <si>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</si>
  <si>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</si>
  <si>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</si>
  <si>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</si>
  <si>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</si>
  <si>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</si>
  <si>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</si>
  <si>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</si>
  <si>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</si>
  <si>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</si>
  <si>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</si>
  <si>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</si>
  <si>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</si>
  <si>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</si>
  <si>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</si>
  <si>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</si>
  <si>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</si>
  <si>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</si>
  <si>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</si>
  <si>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</si>
  <si>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</si>
  <si>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</si>
  <si>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</si>
  <si>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</si>
  <si>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</si>
  <si>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</si>
  <si>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</si>
  <si>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</si>
  <si>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</si>
  <si>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</si>
  <si>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</si>
  <si>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</si>
  <si>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</si>
  <si>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</si>
  <si>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</si>
  <si>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</si>
  <si>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</si>
  <si>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</si>
  <si>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</si>
  <si>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</si>
  <si>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</si>
  <si>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</si>
  <si>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</si>
  <si>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</si>
  <si>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</si>
  <si>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</si>
  <si>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</si>
  <si>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</si>
  <si>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</si>
  <si>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</si>
  <si>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</si>
  <si>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</si>
  <si>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</si>
  <si>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</si>
  <si>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</si>
  <si>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</si>
  <si>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</si>
  <si>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</si>
  <si>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</si>
  <si>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</si>
  <si>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</si>
  <si>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</si>
  <si>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</si>
  <si>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</si>
  <si>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</si>
  <si>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</si>
  <si>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</si>
  <si>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</si>
  <si>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</si>
  <si>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</si>
  <si>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</si>
  <si>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</si>
  <si>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</si>
  <si>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</si>
  <si>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</si>
  <si>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</si>
  <si>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</si>
  <si>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</si>
  <si>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</si>
  <si>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</si>
  <si>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</si>
  <si>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</si>
  <si>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</si>
  <si>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</si>
  <si>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</si>
  <si>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</si>
  <si>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</si>
  <si>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</si>
  <si>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</si>
  <si>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</si>
  <si>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</si>
  <si>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</si>
  <si>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</si>
  <si>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</si>
  <si>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</si>
  <si>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</si>
  <si>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</si>
  <si>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</si>
  <si>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</si>
  <si>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</si>
  <si>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</si>
  <si>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</si>
  <si>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</si>
  <si>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</si>
  <si>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</si>
  <si>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</si>
  <si>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</si>
  <si>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</si>
  <si>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</si>
  <si>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</si>
  <si>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</si>
  <si>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</si>
  <si>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</si>
  <si>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</si>
  <si>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</si>
  <si>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</si>
  <si>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</si>
  <si>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</si>
  <si>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</si>
  <si>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</si>
  <si>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</si>
  <si>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</si>
  <si>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</si>
  <si>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</si>
  <si>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</si>
  <si>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</si>
  <si>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</si>
  <si>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</si>
  <si>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</si>
  <si>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</si>
  <si>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</si>
  <si>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</si>
  <si>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</si>
  <si>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</si>
  <si>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</si>
  <si>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</si>
  <si>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</si>
  <si>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</si>
  <si>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</si>
  <si>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</si>
  <si>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</si>
  <si>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</si>
  <si>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</si>
  <si>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</si>
  <si>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</si>
  <si>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</si>
  <si>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</si>
  <si>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</si>
  <si>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</si>
  <si>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</si>
  <si>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</si>
  <si>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</si>
  <si>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</si>
  <si>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</si>
  <si>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</si>
  <si>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</si>
  <si>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</si>
  <si>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</si>
  <si>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</si>
  <si>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</si>
  <si>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</si>
  <si>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</si>
  <si>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</si>
  <si>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</si>
  <si>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</si>
  <si>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</si>
  <si>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</si>
  <si>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</si>
  <si>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</si>
  <si>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</si>
  <si>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</si>
  <si>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</si>
  <si>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</si>
  <si>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</si>
  <si>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</si>
  <si>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</si>
  <si>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</si>
  <si>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</si>
  <si>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</si>
  <si>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</si>
  <si>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</si>
  <si>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</si>
  <si>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</si>
  <si>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</si>
  <si>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</si>
  <si>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</si>
  <si>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</si>
  <si>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</si>
  <si>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</si>
  <si>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</si>
  <si>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</si>
  <si>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</si>
  <si>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</si>
  <si>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</si>
  <si>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</si>
  <si>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</si>
  <si>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</si>
  <si>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</si>
  <si>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</si>
  <si>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</si>
  <si>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</si>
  <si>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</si>
  <si>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</si>
  <si>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</si>
  <si>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</si>
  <si>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</si>
  <si>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</si>
  <si>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</si>
  <si>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</si>
  <si>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</si>
  <si>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</si>
  <si>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</si>
  <si>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</si>
  <si>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</si>
  <si>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</si>
  <si>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</si>
  <si>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</si>
  <si>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</si>
  <si>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</si>
  <si>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</si>
  <si>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</si>
  <si>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</si>
  <si>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</si>
  <si>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</si>
  <si>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</si>
  <si>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</si>
  <si>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</si>
  <si>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</si>
  <si>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</si>
  <si>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</si>
  <si>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</si>
  <si>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</si>
  <si>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</si>
  <si>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</si>
  <si>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</si>
  <si>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</si>
  <si>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</si>
  <si>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</si>
  <si>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</si>
  <si>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</si>
  <si>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</si>
  <si>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</si>
  <si>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</si>
  <si>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</si>
  <si>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</si>
  <si>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</si>
  <si>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</si>
  <si>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</si>
  <si>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</si>
  <si>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</si>
  <si>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</si>
  <si>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</si>
  <si>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</si>
  <si>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</si>
  <si>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</si>
  <si>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</si>
  <si>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</si>
  <si>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</si>
  <si>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</si>
  <si>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</si>
  <si>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</si>
  <si>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</si>
  <si>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</si>
  <si>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</si>
  <si>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</si>
  <si>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</si>
  <si>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</si>
  <si>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</si>
  <si>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</si>
  <si>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</si>
  <si>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</si>
  <si>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</si>
  <si>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</si>
  <si>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</si>
  <si>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</si>
  <si>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</si>
  <si>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</si>
  <si>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</si>
  <si>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</si>
  <si>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</si>
  <si>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</si>
  <si>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</si>
  <si>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</si>
  <si>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</si>
  <si>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</si>
  <si>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</si>
  <si>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</si>
  <si>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</si>
  <si>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</si>
  <si>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</si>
  <si>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</si>
  <si>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</si>
  <si>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</si>
  <si>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</si>
  <si>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</si>
  <si>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</si>
  <si>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</si>
  <si>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</si>
  <si>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</si>
  <si>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</si>
  <si>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</si>
  <si>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</si>
  <si>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</si>
  <si>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</si>
  <si>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</si>
  <si>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</si>
  <si>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</si>
  <si>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</si>
  <si>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</si>
  <si>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</si>
  <si>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</si>
  <si>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</si>
  <si>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</si>
  <si>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</si>
  <si>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</si>
  <si>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</si>
  <si>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</si>
  <si>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</si>
  <si>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</si>
  <si>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</si>
  <si>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</si>
  <si>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</si>
  <si>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</si>
  <si>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</si>
  <si>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</si>
  <si>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</si>
  <si>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</si>
  <si>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</si>
  <si>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</si>
  <si>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</si>
  <si>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</si>
  <si>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</si>
  <si>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</si>
  <si>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</si>
  <si>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</si>
  <si>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</si>
  <si>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</si>
  <si>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</si>
  <si>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</si>
  <si>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</si>
  <si>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</si>
  <si>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</si>
  <si>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</si>
  <si>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</si>
  <si>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</si>
  <si>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</si>
  <si>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</si>
  <si>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</si>
  <si>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</si>
  <si>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</si>
  <si>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</si>
  <si>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</si>
  <si>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</si>
  <si>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</si>
  <si>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</si>
  <si>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</si>
  <si>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</si>
  <si>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</si>
  <si>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</si>
  <si>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</si>
  <si>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</si>
  <si>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</si>
  <si>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</si>
  <si>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</si>
  <si>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</si>
  <si>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</si>
  <si>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</si>
  <si>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</si>
  <si>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</si>
  <si>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</si>
  <si>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</si>
  <si>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</si>
  <si>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</si>
  <si>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</si>
  <si>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</si>
  <si>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</si>
  <si>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</si>
  <si>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</si>
  <si>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</si>
  <si>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</si>
  <si>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</si>
  <si>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</si>
  <si>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</si>
  <si>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</si>
  <si>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</si>
  <si>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</si>
  <si>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</si>
  <si>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</si>
  <si>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</si>
  <si>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</si>
  <si>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</si>
  <si>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</si>
  <si>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</si>
  <si>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</si>
  <si>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</si>
  <si>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</si>
  <si>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</si>
  <si>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</si>
  <si>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</si>
  <si>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</si>
  <si>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</si>
  <si>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</si>
  <si>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</si>
  <si>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</si>
  <si>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</si>
  <si>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</si>
  <si>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</si>
  <si>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</si>
  <si>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</si>
  <si>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</si>
  <si>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</si>
  <si>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</si>
  <si>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</si>
  <si>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</si>
  <si>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</si>
  <si>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</si>
  <si>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</si>
  <si>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</si>
  <si>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</si>
  <si>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</si>
  <si>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</si>
  <si>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</si>
  <si>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</si>
  <si>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</si>
  <si>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</si>
  <si>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</si>
  <si>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</si>
  <si>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</si>
  <si>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</si>
  <si>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</si>
  <si>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</si>
  <si>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</si>
  <si>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</si>
  <si>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</si>
  <si>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</si>
  <si>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</si>
  <si>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</si>
  <si>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</si>
  <si>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</si>
  <si>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</si>
  <si>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</si>
  <si>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</si>
  <si>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</si>
  <si>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</si>
  <si>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</si>
  <si>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</si>
  <si>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</si>
  <si>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</si>
  <si>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</si>
  <si>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</si>
  <si>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</si>
  <si>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</si>
  <si>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</si>
  <si>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</si>
  <si>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</si>
  <si>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</si>
  <si>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</si>
  <si>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</si>
  <si>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</si>
  <si>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</si>
  <si>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</si>
  <si>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</si>
  <si>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</si>
  <si>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</si>
  <si>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</si>
  <si>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</si>
  <si>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</si>
  <si>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</si>
  <si>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</si>
  <si>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</si>
  <si>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</si>
  <si>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</si>
  <si>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</si>
  <si>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</si>
  <si>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</si>
  <si>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</si>
  <si>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</si>
  <si>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</si>
  <si>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</si>
  <si>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</si>
  <si>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</si>
  <si>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</si>
  <si>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</si>
  <si>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</si>
  <si>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</si>
  <si>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</si>
  <si>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</si>
  <si>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</si>
  <si>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</si>
  <si>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</si>
  <si>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</si>
  <si>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</si>
  <si>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</si>
  <si>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</si>
  <si>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</si>
  <si>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</si>
  <si>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</si>
  <si>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</si>
  <si>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</si>
  <si>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</si>
  <si>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</si>
  <si>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</si>
  <si>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</si>
  <si>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</si>
  <si>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</si>
  <si>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</si>
  <si>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</si>
  <si>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</si>
  <si>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</si>
  <si>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</si>
  <si>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</si>
  <si>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</si>
  <si>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</si>
  <si>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</si>
  <si>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</si>
  <si>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</si>
  <si>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</si>
  <si>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</si>
  <si>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</si>
  <si>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</si>
  <si>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</si>
  <si>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</si>
  <si>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</si>
  <si>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</si>
  <si>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</si>
  <si>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</si>
  <si>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</si>
  <si>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</si>
  <si>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</si>
  <si>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</si>
  <si>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</si>
  <si>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</si>
  <si>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</si>
  <si>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</si>
  <si>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</si>
  <si>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</si>
  <si>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</si>
  <si>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</si>
  <si>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</si>
  <si>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</si>
  <si>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</si>
  <si>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</si>
  <si>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</si>
  <si>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</si>
  <si>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</si>
  <si>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</si>
  <si>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</si>
  <si>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</si>
  <si>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</si>
  <si>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</si>
  <si>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</si>
  <si>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</si>
  <si>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</si>
  <si>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</si>
  <si>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</si>
  <si>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</si>
  <si>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</si>
  <si>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</si>
  <si>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</si>
  <si>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</si>
  <si>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</si>
  <si>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</si>
  <si>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</si>
  <si>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</si>
  <si>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</si>
  <si>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</si>
  <si>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</si>
  <si>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</si>
  <si>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</si>
  <si>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</si>
  <si>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</si>
  <si>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</si>
  <si>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</si>
  <si>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</si>
  <si>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</si>
  <si>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</si>
  <si>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</si>
  <si>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</si>
  <si>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</si>
  <si>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</si>
  <si>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</si>
  <si>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</si>
  <si>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</si>
  <si>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</si>
  <si>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</si>
  <si>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</si>
  <si>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</si>
  <si>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</si>
  <si>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</si>
  <si>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</si>
  <si>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</si>
  <si>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</si>
  <si>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</si>
  <si>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</si>
  <si>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</si>
  <si>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</si>
  <si>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</si>
  <si>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</si>
  <si>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</si>
  <si>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</si>
  <si>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</si>
  <si>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</si>
  <si>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</si>
  <si>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</si>
  <si>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</si>
  <si>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</si>
  <si>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</si>
  <si>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</si>
  <si>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</si>
  <si>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</si>
  <si>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</si>
  <si>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</si>
  <si>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</si>
  <si>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</si>
  <si>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</si>
  <si>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</si>
  <si>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</si>
  <si>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</si>
  <si>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</si>
  <si>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</si>
  <si>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</si>
  <si>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</si>
  <si>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</si>
  <si>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</si>
  <si>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</si>
  <si>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</si>
  <si>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</si>
  <si>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</si>
  <si>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</si>
  <si>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</si>
  <si>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</si>
  <si>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</si>
  <si>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</si>
  <si>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</si>
  <si>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</si>
  <si>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</si>
  <si>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</si>
  <si>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</si>
  <si>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</si>
  <si>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</si>
  <si>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</si>
  <si>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</si>
  <si>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</si>
  <si>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</si>
  <si>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</si>
  <si>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</si>
  <si>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</si>
  <si>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</si>
  <si>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</si>
  <si>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</si>
  <si>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</si>
  <si>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</si>
  <si>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</si>
  <si>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</si>
  <si>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</si>
  <si>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</si>
  <si>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</si>
  <si>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</si>
  <si>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</si>
  <si>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</si>
  <si>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</si>
  <si>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</si>
  <si>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</si>
  <si>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</si>
  <si>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</si>
  <si>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</si>
  <si>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</si>
  <si>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</si>
  <si>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</si>
  <si>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</si>
  <si>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</si>
  <si>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</si>
  <si>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</si>
  <si>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</si>
  <si>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</si>
  <si>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</si>
  <si>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</si>
  <si>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</si>
  <si>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</si>
  <si>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</si>
  <si>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</si>
  <si>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</si>
  <si>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</si>
  <si>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</si>
  <si>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</si>
  <si>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</si>
  <si>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</si>
  <si>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</si>
  <si>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</si>
  <si>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</si>
  <si>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</si>
  <si>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</si>
  <si>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</si>
  <si>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</si>
  <si>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</si>
  <si>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</si>
  <si>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</si>
  <si>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</si>
  <si>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</si>
  <si>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</si>
  <si>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</si>
  <si>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</si>
  <si>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</si>
  <si>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</si>
  <si>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</si>
  <si>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</si>
  <si>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</si>
  <si>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</si>
  <si>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</si>
  <si>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</si>
  <si>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</si>
  <si>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</si>
  <si>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</si>
  <si>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</si>
  <si>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</si>
  <si>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</si>
  <si>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</si>
  <si>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</si>
  <si>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</si>
  <si>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</si>
  <si>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</si>
  <si>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</si>
  <si>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</si>
  <si>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</si>
  <si>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</si>
  <si>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</si>
  <si>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</si>
  <si>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</si>
  <si>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</si>
  <si>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</si>
  <si>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</si>
  <si>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</si>
  <si>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</si>
  <si>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</si>
  <si>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</si>
  <si>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</si>
  <si>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</si>
  <si>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</si>
  <si>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</si>
  <si>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</si>
  <si>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</si>
  <si>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</si>
  <si>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</si>
  <si>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</si>
  <si>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</si>
  <si>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</si>
  <si>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</si>
  <si>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</si>
  <si>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</si>
  <si>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</si>
  <si>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</si>
  <si>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</si>
  <si>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</si>
  <si>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</si>
  <si>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</si>
  <si>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</si>
  <si>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</si>
  <si>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</si>
  <si>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</si>
  <si>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</si>
  <si>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</si>
  <si>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</si>
  <si>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</si>
  <si>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</si>
  <si>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</si>
  <si>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</si>
  <si>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</si>
  <si>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</si>
  <si>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</si>
  <si>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</si>
  <si>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</si>
  <si>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</si>
  <si>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</si>
  <si>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</si>
  <si>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</si>
  <si>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</si>
  <si>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</si>
  <si>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</si>
  <si>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</si>
  <si>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</si>
  <si>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</si>
  <si>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</si>
  <si>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</si>
  <si>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</si>
  <si>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</si>
  <si>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</si>
  <si>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</si>
  <si>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</si>
  <si>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</si>
  <si>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</si>
  <si>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</si>
  <si>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</si>
  <si>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</si>
  <si>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</si>
  <si>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</si>
  <si>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</si>
  <si>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</si>
  <si>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</si>
  <si>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</si>
  <si>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</si>
  <si>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</si>
  <si>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</si>
  <si>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</si>
  <si>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</si>
  <si>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</si>
  <si>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</si>
  <si>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</si>
  <si>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</si>
  <si>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</si>
  <si>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</si>
  <si>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</si>
  <si>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</si>
  <si>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</si>
  <si>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</si>
  <si>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</si>
  <si>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</si>
  <si>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</si>
  <si>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</si>
  <si>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</si>
  <si>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</si>
  <si>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</si>
  <si>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</si>
  <si>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</si>
  <si>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</si>
  <si>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</si>
  <si>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</si>
  <si>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</si>
  <si>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</si>
  <si>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</si>
  <si>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</si>
  <si>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</si>
  <si>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</si>
  <si>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</si>
  <si>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</si>
  <si>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</si>
  <si>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</si>
  <si>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</si>
  <si>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</si>
  <si>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</si>
  <si>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</si>
  <si>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</si>
  <si>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</si>
  <si>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</si>
  <si>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</si>
  <si>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</si>
  <si>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</si>
  <si>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</si>
  <si>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</si>
  <si>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</si>
  <si>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</si>
  <si>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</si>
  <si>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</si>
  <si>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</si>
  <si>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</si>
  <si>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</si>
  <si>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</si>
  <si>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</si>
  <si>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</si>
  <si>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</si>
  <si>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</si>
  <si>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</si>
  <si>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</si>
  <si>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</si>
  <si>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</si>
  <si>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</si>
  <si>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</si>
  <si>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</si>
  <si>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</si>
  <si>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</si>
  <si>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</si>
  <si>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</si>
  <si>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</si>
  <si>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</si>
  <si>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</si>
  <si>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</si>
  <si>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</si>
  <si>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</si>
  <si>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</si>
  <si>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</si>
  <si>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</si>
  <si>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</si>
  <si>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</si>
  <si>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</si>
  <si>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</si>
  <si>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</si>
  <si>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</si>
  <si>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</si>
  <si>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</si>
  <si>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</si>
  <si>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</si>
  <si>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</si>
  <si>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</si>
  <si>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</si>
  <si>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</si>
  <si>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</si>
  <si>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</si>
  <si>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</si>
  <si>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</si>
  <si>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</si>
  <si>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</si>
  <si>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</si>
  <si>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</si>
  <si>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</si>
  <si>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</si>
  <si>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</si>
  <si>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</si>
  <si>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</si>
  <si>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</si>
  <si>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</si>
  <si>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</si>
  <si>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</si>
  <si>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</si>
  <si>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</si>
  <si>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</si>
  <si>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</si>
  <si>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</si>
  <si>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</si>
  <si>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</si>
  <si>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</si>
  <si>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</si>
  <si>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</si>
  <si>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</si>
  <si>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</si>
  <si>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</si>
  <si>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</si>
  <si>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</si>
  <si>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</si>
  <si>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</si>
  <si>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</si>
  <si>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</si>
  <si>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</si>
  <si>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</si>
  <si>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</si>
  <si>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</si>
  <si>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</si>
  <si>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</si>
  <si>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</si>
  <si>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</si>
  <si>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</si>
  <si>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</si>
  <si>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</si>
  <si>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</si>
  <si>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</si>
  <si>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</si>
  <si>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</si>
  <si>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</si>
  <si>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</si>
  <si>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</si>
  <si>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</si>
  <si>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</si>
  <si>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</si>
  <si>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</si>
  <si>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</si>
  <si>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</si>
  <si>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</si>
  <si>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</si>
  <si>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</si>
  <si>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</si>
  <si>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</si>
  <si>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</si>
  <si>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</si>
  <si>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</si>
  <si>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</si>
  <si>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</si>
  <si>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</si>
  <si>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</si>
  <si>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</si>
  <si>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</si>
  <si>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</si>
  <si>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</si>
  <si>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</si>
  <si>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</si>
  <si>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</si>
  <si>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</si>
  <si>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</si>
  <si>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</si>
  <si>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</si>
  <si>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</si>
  <si>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</si>
  <si>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</si>
  <si>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</si>
  <si>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</si>
  <si>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</si>
  <si>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</si>
  <si>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</si>
  <si>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</si>
  <si>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</si>
  <si>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</si>
  <si>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</si>
  <si>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</si>
  <si>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</si>
  <si>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</si>
  <si>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</si>
  <si>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</si>
  <si>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</si>
  <si>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</si>
  <si>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</si>
  <si>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</si>
  <si>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</si>
  <si>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</si>
  <si>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</si>
  <si>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</si>
  <si>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</si>
  <si>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</si>
  <si>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</si>
  <si>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</si>
  <si>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</si>
  <si>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</si>
  <si>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</si>
  <si>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</si>
  <si>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</si>
  <si>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</si>
  <si>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</si>
  <si>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</si>
  <si>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</si>
  <si>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</si>
  <si>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</si>
  <si>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</si>
  <si>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</si>
  <si>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</si>
  <si>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</si>
  <si>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</si>
  <si>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</si>
  <si>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</si>
  <si>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</si>
  <si>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</si>
  <si>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</si>
  <si>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</si>
  <si>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</si>
  <si>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</si>
  <si>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</si>
  <si>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</si>
  <si>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</si>
  <si>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</si>
  <si>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</si>
  <si>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</si>
  <si>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</si>
  <si>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</si>
  <si>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</si>
  <si>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</si>
  <si>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</si>
  <si>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</si>
  <si>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</si>
  <si>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</si>
  <si>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</si>
  <si>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</si>
  <si>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</si>
  <si>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</si>
  <si>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</si>
  <si>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</si>
  <si>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</si>
  <si>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</si>
  <si>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</si>
  <si>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</si>
  <si>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</si>
  <si>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</si>
  <si>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</si>
  <si>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</si>
  <si>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</si>
  <si>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</si>
  <si>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</si>
  <si>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</si>
  <si>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</si>
  <si>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</si>
  <si>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</si>
  <si>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</si>
  <si>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</si>
  <si>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</si>
  <si>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</si>
  <si>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</si>
  <si>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</si>
  <si>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</si>
  <si>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</si>
  <si>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</si>
  <si>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</si>
  <si>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</si>
  <si>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</si>
  <si>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</si>
  <si>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</si>
  <si>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</si>
  <si>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</si>
  <si>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</si>
  <si>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</si>
  <si>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</si>
  <si>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</si>
  <si>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</si>
  <si>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</si>
  <si>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</si>
  <si>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</si>
  <si>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</si>
  <si>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</si>
  <si>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</si>
  <si>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</si>
  <si>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</si>
  <si>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</si>
  <si>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</si>
  <si>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</si>
  <si>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</si>
  <si>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</si>
  <si>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</si>
  <si>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</si>
  <si>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</si>
  <si>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</si>
  <si>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</si>
  <si>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</si>
  <si>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</si>
  <si>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</si>
  <si>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</si>
  <si>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</si>
  <si>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</si>
  <si>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</si>
  <si>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</si>
  <si>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</si>
  <si>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</si>
  <si>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</si>
  <si>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</si>
  <si>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</si>
  <si>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</si>
  <si>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</si>
  <si>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</si>
  <si>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</si>
  <si>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</si>
  <si>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</si>
  <si>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</si>
  <si>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</si>
  <si>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</si>
  <si>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</si>
  <si>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</si>
  <si>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</si>
  <si>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</si>
  <si>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</si>
  <si>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</si>
  <si>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</si>
  <si>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</si>
  <si>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</si>
  <si>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</si>
  <si>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</si>
  <si>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</si>
  <si>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</si>
  <si>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</si>
  <si>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</si>
  <si>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</si>
  <si>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</si>
  <si>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</si>
  <si>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</si>
  <si>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</si>
  <si>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</si>
  <si>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</si>
  <si>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</si>
  <si>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</si>
  <si>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</si>
  <si>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</si>
  <si>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</si>
  <si>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</si>
  <si>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</si>
  <si>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</si>
  <si>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</si>
  <si>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</si>
  <si>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</si>
  <si>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</si>
  <si>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</si>
  <si>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</si>
  <si>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</si>
  <si>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</si>
  <si>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</si>
  <si>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</si>
  <si>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</si>
  <si>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</si>
  <si>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</si>
  <si>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</si>
  <si>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</si>
  <si>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</si>
  <si>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</si>
  <si>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</si>
  <si>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</si>
  <si>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</si>
  <si>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</si>
  <si>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</si>
  <si>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</si>
  <si>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</si>
  <si>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</si>
  <si>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</si>
  <si>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</si>
  <si>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</si>
  <si>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</si>
  <si>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</si>
  <si>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</si>
  <si>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</si>
  <si>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</si>
  <si>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</si>
  <si>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</si>
  <si>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</si>
  <si>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</si>
  <si>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</si>
  <si>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</si>
  <si>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</si>
  <si>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</si>
  <si>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</si>
  <si>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</si>
  <si>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</si>
  <si>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</si>
  <si>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</si>
  <si>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</si>
  <si>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</si>
  <si>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</si>
  <si>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</si>
  <si>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</si>
  <si>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</si>
  <si>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</si>
  <si>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</si>
  <si>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</si>
  <si>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</si>
  <si>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</si>
  <si>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</si>
  <si>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</si>
  <si>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</si>
  <si>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</si>
  <si>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</si>
  <si>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</si>
  <si>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</si>
  <si>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</si>
  <si>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</si>
  <si>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</si>
  <si>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</si>
  <si>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</si>
  <si>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</si>
  <si>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</si>
  <si>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</si>
  <si>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</si>
  <si>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</si>
  <si>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</si>
  <si>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</si>
  <si>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</si>
  <si>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</si>
  <si>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</si>
  <si>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</si>
  <si>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</si>
  <si>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</si>
  <si>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</si>
  <si>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</si>
  <si>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</si>
  <si>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</si>
  <si>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</si>
  <si>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</si>
  <si>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</si>
  <si>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</si>
  <si>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</si>
  <si>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</si>
  <si>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</si>
  <si>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</si>
  <si>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</si>
  <si>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</si>
  <si>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</si>
  <si>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</si>
  <si>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</si>
  <si>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</si>
  <si>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</si>
  <si>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</si>
  <si>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</si>
  <si>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</si>
  <si>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</si>
  <si>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</si>
  <si>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</si>
  <si>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</si>
  <si>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</si>
  <si>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</si>
  <si>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</si>
  <si>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</si>
  <si>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</si>
  <si>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</si>
  <si>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</si>
  <si>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</si>
  <si>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</si>
  <si>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</si>
  <si>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</si>
  <si>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</si>
  <si>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</si>
  <si>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</si>
  <si>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</si>
  <si>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</si>
  <si>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</si>
  <si>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</si>
  <si>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</si>
  <si>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</si>
  <si>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</si>
  <si>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</si>
  <si>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</si>
  <si>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</si>
  <si>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</si>
  <si>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</si>
  <si>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</si>
  <si>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</si>
  <si>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</si>
  <si>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</si>
  <si>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</si>
  <si>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</si>
  <si>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</si>
  <si>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</si>
  <si>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</si>
  <si>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</si>
  <si>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</si>
  <si>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</si>
  <si>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</si>
  <si>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</si>
  <si>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</si>
  <si>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</si>
  <si>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</si>
  <si>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</si>
  <si>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</si>
  <si>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</si>
  <si>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</si>
  <si>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</si>
  <si>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</si>
  <si>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</si>
  <si>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</si>
  <si>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</si>
  <si>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</si>
  <si>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</si>
  <si>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</si>
  <si>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</si>
  <si>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</si>
  <si>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</si>
  <si>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</si>
  <si>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</si>
  <si>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</si>
  <si>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</si>
  <si>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</si>
  <si>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</si>
  <si>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</si>
  <si>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</si>
  <si>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</si>
  <si>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</si>
  <si>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</si>
  <si>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</si>
  <si>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</si>
  <si>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</si>
  <si>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</si>
  <si>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</si>
  <si>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</si>
  <si>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</si>
  <si>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</si>
  <si>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</si>
  <si>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</si>
  <si>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</si>
  <si>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</si>
  <si>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</si>
  <si>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</si>
  <si>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</si>
  <si>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</si>
  <si>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</si>
  <si>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</si>
  <si>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</si>
  <si>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</si>
  <si>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</si>
  <si>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</si>
  <si>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</si>
  <si>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</si>
  <si>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</si>
  <si>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</si>
  <si>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</si>
  <si>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</si>
  <si>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</si>
  <si>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</si>
  <si>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</si>
  <si>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</si>
  <si>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</si>
  <si>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</si>
  <si>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</si>
  <si>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</si>
  <si>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</si>
  <si>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</si>
  <si>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</si>
  <si>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</si>
  <si>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</si>
  <si>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</si>
  <si>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</si>
  <si>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</si>
  <si>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</si>
  <si>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</si>
  <si>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</si>
  <si>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</si>
  <si>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</si>
  <si>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</si>
  <si>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</si>
  <si>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</si>
  <si>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</si>
  <si>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</si>
  <si>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</si>
  <si>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</si>
  <si>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</si>
  <si>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</si>
  <si>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</si>
  <si>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</si>
  <si>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</si>
  <si>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</si>
  <si>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</si>
  <si>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</si>
  <si>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</si>
  <si>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</si>
  <si>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</si>
  <si>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</si>
  <si>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</si>
  <si>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</si>
  <si>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</si>
  <si>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</si>
  <si>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</si>
  <si>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</si>
  <si>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</si>
  <si>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</si>
  <si>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</si>
  <si>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</si>
  <si>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</si>
  <si>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</si>
  <si>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</si>
  <si>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</si>
  <si>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</si>
  <si>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</si>
  <si>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</si>
  <si>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</si>
  <si>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</si>
  <si>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</si>
  <si>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</si>
  <si>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</si>
  <si>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</si>
  <si>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</si>
  <si>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</si>
  <si>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</si>
  <si>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</si>
  <si>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</si>
  <si>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</si>
  <si>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</si>
  <si>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</si>
  <si>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</si>
  <si>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</si>
  <si>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</si>
  <si>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</si>
  <si>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</si>
  <si>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</si>
  <si>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</si>
  <si>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</si>
  <si>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</si>
  <si>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</si>
  <si>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</si>
  <si>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</si>
  <si>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</si>
  <si>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</si>
  <si>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</si>
  <si>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</si>
  <si>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</si>
  <si>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</si>
  <si>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</si>
  <si>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</si>
  <si>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</si>
  <si>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</si>
  <si>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</si>
  <si>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</si>
  <si>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</si>
  <si>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</si>
  <si>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</si>
  <si>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</si>
  <si>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</si>
  <si>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</si>
  <si>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</si>
  <si>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</si>
  <si>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</si>
  <si>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</si>
  <si>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</si>
  <si>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</si>
  <si>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</si>
  <si>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</si>
  <si>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</si>
  <si>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</si>
  <si>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</si>
  <si>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</si>
  <si>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</si>
  <si>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</si>
  <si>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</si>
  <si>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</si>
  <si>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</si>
  <si>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</si>
  <si>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</si>
  <si>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</si>
  <si>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</si>
  <si>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</si>
  <si>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</si>
  <si>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</si>
  <si>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</si>
  <si>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</si>
  <si>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</si>
  <si>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</si>
  <si>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</si>
  <si>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</si>
  <si>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</si>
  <si>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</si>
  <si>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</si>
  <si>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</si>
  <si>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</si>
  <si>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</si>
  <si>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</si>
  <si>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</si>
  <si>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</si>
  <si>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</si>
  <si>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</si>
  <si>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</si>
  <si>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</si>
  <si>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</si>
  <si>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</si>
  <si>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</si>
  <si>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</si>
  <si>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</si>
  <si>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</si>
  <si>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</si>
  <si>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</si>
  <si>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</si>
  <si>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</si>
  <si>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</si>
  <si>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</si>
  <si>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</si>
  <si>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</si>
  <si>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</si>
  <si>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</si>
  <si>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</si>
  <si>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</si>
  <si>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</si>
  <si>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</si>
  <si>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</si>
  <si>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</si>
  <si>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</si>
  <si>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</si>
  <si>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</si>
  <si>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</si>
  <si>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</si>
  <si>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</si>
  <si>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</si>
  <si>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</si>
  <si>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</si>
  <si>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</si>
  <si>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</si>
  <si>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</si>
  <si>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</si>
  <si>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</si>
  <si>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</si>
  <si>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</si>
  <si>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</si>
  <si>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</si>
  <si>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</si>
  <si>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</si>
  <si>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</si>
  <si>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</si>
  <si>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</si>
  <si>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</si>
  <si>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</si>
  <si>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</si>
  <si>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</si>
  <si>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</si>
  <si>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</si>
  <si>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</si>
  <si>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</si>
  <si>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</si>
  <si>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</si>
  <si>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</si>
  <si>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</si>
  <si>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</si>
  <si>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</si>
  <si>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</si>
  <si>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</si>
  <si>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</si>
  <si>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</si>
  <si>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</si>
  <si>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</si>
  <si>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</si>
  <si>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</si>
  <si>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</si>
  <si>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</si>
  <si>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</si>
  <si>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</si>
  <si>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</si>
  <si>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</si>
  <si>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</si>
  <si>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</si>
  <si>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</si>
  <si>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</si>
  <si>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</si>
  <si>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</si>
  <si>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</si>
  <si>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</si>
  <si>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</si>
  <si>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</si>
  <si>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</si>
  <si>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</si>
  <si>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</si>
  <si>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</si>
  <si>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</si>
  <si>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</si>
  <si>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</si>
  <si>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</si>
  <si>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</si>
  <si>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</si>
  <si>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</si>
  <si>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</si>
  <si>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</si>
  <si>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</si>
  <si>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</si>
  <si>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</si>
  <si>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</si>
  <si>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</si>
  <si>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</si>
  <si>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</si>
  <si>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</si>
  <si>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</si>
  <si>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</si>
  <si>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</si>
  <si>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</si>
  <si>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</si>
  <si>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</si>
  <si>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</si>
  <si>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</si>
  <si>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</si>
  <si>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</si>
  <si>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</si>
  <si>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</si>
  <si>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</si>
  <si>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</si>
  <si>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</si>
  <si>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</si>
  <si>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</si>
  <si>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</si>
  <si>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</si>
  <si>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</si>
  <si>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</si>
  <si>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</si>
  <si>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</si>
  <si>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</si>
  <si>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</si>
  <si>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</si>
  <si>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</si>
  <si>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</si>
  <si>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</si>
  <si>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</si>
  <si>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</si>
  <si>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</si>
  <si>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</si>
  <si>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</si>
  <si>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</si>
  <si>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</si>
  <si>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</si>
  <si>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</si>
  <si>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</si>
  <si>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</si>
  <si>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</si>
  <si>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</si>
  <si>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</si>
  <si>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</si>
  <si>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</si>
  <si>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</si>
  <si>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</si>
  <si>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</si>
  <si>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</si>
  <si>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</si>
  <si>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</si>
  <si>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</si>
  <si>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</si>
  <si>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</si>
  <si>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</si>
  <si>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</si>
  <si>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</si>
  <si>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</si>
  <si>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</si>
  <si>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</si>
  <si>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</si>
  <si>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</si>
  <si>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</si>
  <si>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</si>
  <si>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</si>
  <si>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</si>
  <si>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</si>
  <si>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</si>
  <si>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</si>
  <si>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</si>
  <si>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</si>
  <si>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</si>
  <si>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</si>
  <si>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</si>
  <si>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</si>
  <si>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</si>
  <si>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</si>
  <si>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</si>
  <si>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</si>
  <si>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</si>
  <si>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</si>
  <si>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</si>
  <si>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</si>
  <si>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</si>
  <si>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</si>
  <si>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</si>
  <si>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</si>
  <si>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</si>
  <si>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</si>
  <si>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</si>
  <si>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</si>
  <si>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</si>
  <si>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</si>
  <si>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</si>
  <si>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</si>
  <si>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</si>
  <si>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</si>
  <si>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</si>
  <si>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</si>
  <si>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</si>
  <si>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</si>
  <si>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</si>
  <si>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</si>
  <si>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</si>
  <si>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</si>
  <si>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</si>
  <si>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</si>
  <si>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</si>
  <si>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</si>
  <si>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</si>
  <si>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</si>
  <si>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</si>
  <si>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</si>
  <si>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</si>
  <si>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</si>
  <si>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</si>
  <si>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</si>
  <si>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</si>
  <si>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</si>
  <si>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</si>
  <si>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</si>
  <si>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</si>
  <si>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</si>
  <si>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</si>
  <si>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</si>
  <si>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</si>
  <si>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</si>
  <si>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</si>
  <si>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</si>
  <si>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</si>
  <si>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</si>
  <si>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</si>
  <si>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</si>
  <si>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</si>
  <si>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</si>
  <si>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</si>
  <si>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</si>
  <si>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</si>
  <si>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</si>
  <si>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</si>
  <si>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</si>
  <si>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</si>
  <si>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</si>
  <si>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</si>
  <si>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</si>
  <si>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</si>
  <si>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</si>
  <si>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</si>
  <si>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</si>
  <si>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</si>
  <si>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</si>
  <si>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</si>
  <si>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</si>
  <si>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</si>
  <si>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</si>
  <si>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</si>
  <si>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</si>
  <si>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</si>
  <si>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</si>
  <si>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</si>
  <si>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</si>
  <si>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</si>
  <si>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</si>
  <si>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</si>
  <si>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</si>
  <si>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</si>
  <si>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</si>
  <si>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</si>
  <si>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</si>
  <si>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</si>
  <si>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</si>
  <si>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</si>
  <si>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</si>
  <si>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</si>
  <si>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</si>
  <si>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</si>
  <si>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</si>
  <si>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</si>
  <si>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</si>
  <si>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</si>
  <si>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</si>
  <si>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</si>
  <si>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</si>
  <si>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</si>
  <si>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</si>
  <si>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</si>
  <si>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</si>
  <si>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</si>
  <si>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</si>
  <si>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</si>
  <si>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</si>
  <si>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</si>
  <si>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</si>
  <si>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</si>
  <si>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</si>
  <si>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</si>
  <si>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</si>
  <si>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</si>
  <si>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</si>
  <si>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</si>
  <si>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</si>
  <si>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</si>
  <si>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</si>
  <si>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</si>
  <si>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</si>
  <si>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</si>
  <si>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</si>
  <si>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</si>
  <si>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</si>
  <si>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</si>
  <si>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</si>
  <si>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</si>
  <si>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</si>
  <si>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</si>
  <si>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</si>
  <si>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</si>
  <si>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</si>
  <si>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</si>
  <si>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</si>
  <si>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</si>
  <si>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</si>
  <si>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</si>
  <si>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</si>
  <si>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</si>
  <si>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</si>
  <si>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</si>
  <si>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</si>
  <si>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</si>
  <si>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</si>
  <si>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</si>
  <si>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</si>
  <si>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</si>
  <si>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</si>
  <si>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</si>
  <si>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</si>
  <si>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</si>
  <si>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</si>
  <si>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</si>
  <si>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</si>
  <si>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</si>
  <si>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</si>
  <si>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</si>
  <si>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</si>
  <si>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</si>
  <si>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</si>
  <si>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</si>
  <si>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</si>
  <si>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</si>
  <si>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</si>
  <si>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</si>
  <si>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</si>
  <si>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</si>
  <si>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</si>
  <si>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</si>
  <si>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</si>
  <si>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</si>
  <si>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</si>
  <si>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</si>
  <si>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</si>
  <si>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</si>
  <si>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</si>
  <si>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</si>
  <si>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</si>
  <si>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</si>
  <si>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</si>
  <si>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</si>
  <si>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</si>
  <si>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</si>
  <si>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</si>
  <si>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</si>
  <si>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</si>
  <si>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</si>
  <si>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</si>
  <si>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</si>
  <si>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</si>
  <si>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</si>
  <si>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</si>
  <si>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</si>
  <si>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</si>
  <si>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</si>
  <si>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</si>
  <si>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</si>
  <si>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</si>
  <si>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</si>
  <si>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</si>
  <si>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</si>
  <si>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</si>
  <si>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</si>
  <si>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</si>
  <si>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</si>
  <si>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</si>
  <si>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</si>
  <si>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</si>
  <si>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</si>
  <si>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</si>
  <si>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</si>
  <si>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</si>
  <si>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</si>
  <si>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</si>
  <si>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</si>
  <si>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</si>
  <si>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</si>
  <si>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</si>
  <si>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</si>
  <si>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</si>
  <si>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</si>
  <si>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</si>
  <si>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</si>
  <si>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</si>
  <si>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</si>
  <si>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</si>
  <si>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</si>
  <si>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</si>
  <si>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</si>
  <si>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</si>
  <si>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</si>
  <si>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</si>
  <si>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</si>
  <si>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</si>
  <si>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</si>
  <si>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</si>
  <si>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</si>
  <si>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</si>
  <si>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</si>
  <si>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</si>
  <si>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</si>
  <si>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</si>
  <si>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</si>
  <si>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</si>
  <si>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</si>
  <si>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</si>
  <si>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</si>
  <si>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</si>
  <si>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</si>
  <si>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</si>
  <si>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</si>
  <si>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</si>
  <si>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</si>
  <si>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</si>
  <si>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</si>
  <si>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</si>
  <si>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</si>
  <si>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</si>
  <si>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</si>
  <si>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</si>
  <si>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</si>
  <si>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</si>
  <si>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</si>
  <si>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</si>
  <si>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</si>
  <si>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</si>
  <si>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</si>
  <si>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</si>
  <si>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</si>
  <si>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</si>
  <si>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</si>
  <si>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</si>
  <si>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</si>
  <si>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</si>
  <si>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</si>
  <si>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</si>
  <si>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</si>
  <si>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</si>
  <si>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</si>
  <si>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</si>
  <si>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</si>
  <si>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</si>
  <si>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</si>
  <si>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</si>
  <si>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</si>
  <si>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</si>
  <si>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</si>
  <si>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</si>
  <si>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</si>
  <si>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</si>
  <si>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</si>
  <si>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</si>
  <si>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</si>
  <si>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</si>
  <si>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</si>
  <si>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</si>
  <si>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</si>
  <si>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</si>
  <si>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</si>
  <si>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</si>
  <si>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</si>
  <si>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</si>
  <si>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</si>
  <si>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</si>
  <si>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</si>
  <si>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</si>
  <si>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</si>
  <si>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</si>
  <si>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</si>
  <si>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</si>
  <si>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</si>
  <si>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</si>
  <si>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</si>
  <si>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</si>
  <si>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</si>
  <si>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</si>
  <si>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</si>
  <si>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</si>
  <si>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</si>
  <si>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</si>
  <si>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</si>
  <si>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</si>
  <si>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</si>
  <si>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</si>
  <si>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</si>
  <si>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</si>
  <si>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</si>
  <si>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</si>
  <si>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</si>
  <si>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</si>
  <si>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</si>
  <si>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</si>
  <si>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</si>
  <si>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</si>
  <si>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</si>
  <si>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</si>
  <si>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</si>
  <si>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</si>
  <si>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</si>
  <si>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</si>
  <si>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</si>
  <si>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</si>
  <si>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</si>
  <si>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</si>
  <si>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</si>
  <si>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</si>
  <si>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</si>
  <si>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</si>
  <si>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</si>
  <si>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</si>
  <si>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</si>
  <si>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</si>
  <si>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</si>
  <si>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</si>
  <si>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</si>
  <si>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</si>
  <si>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</si>
  <si>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</si>
  <si>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</si>
  <si>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</si>
  <si>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</si>
  <si>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</si>
  <si>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</si>
  <si>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</si>
  <si>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</si>
  <si>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</si>
  <si>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</si>
  <si>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</si>
  <si>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</si>
  <si>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</si>
  <si>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</si>
  <si>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</si>
  <si>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</si>
  <si>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</si>
  <si>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</si>
  <si>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</si>
  <si>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</si>
  <si>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</si>
  <si>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</si>
  <si>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</si>
  <si>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</si>
  <si>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</si>
  <si>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</si>
  <si>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</si>
  <si>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</si>
  <si>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</si>
  <si>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</si>
  <si>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</si>
  <si>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</si>
  <si>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</si>
  <si>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</si>
  <si>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</si>
  <si>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</si>
  <si>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</si>
  <si>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</si>
  <si>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</si>
  <si>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</si>
  <si>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</si>
  <si>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</si>
  <si>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</si>
  <si>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</si>
  <si>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</si>
  <si>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</si>
  <si>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</si>
  <si>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</si>
  <si>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</si>
  <si>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</si>
  <si>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</si>
  <si>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</si>
  <si>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</si>
  <si>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</si>
  <si>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</si>
  <si>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</si>
  <si>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</si>
  <si>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</si>
  <si>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</si>
  <si>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</si>
  <si>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</si>
  <si>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</si>
  <si>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</si>
  <si>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</si>
  <si>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</si>
  <si>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</si>
  <si>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</si>
  <si>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</si>
  <si>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</si>
  <si>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</si>
  <si>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</si>
  <si>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</si>
  <si>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</si>
  <si>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</si>
  <si>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</si>
  <si>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</si>
  <si>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</si>
  <si>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</si>
  <si>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</si>
  <si>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</si>
  <si>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</si>
  <si>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</si>
  <si>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</si>
  <si>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</si>
  <si>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</si>
  <si>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</si>
  <si>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</si>
  <si>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</si>
  <si>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</si>
  <si>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</si>
  <si>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</si>
  <si>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</si>
  <si>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</si>
  <si>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</si>
  <si>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</si>
  <si>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</si>
  <si>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</si>
  <si>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</si>
  <si>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</si>
  <si>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</si>
  <si>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</si>
  <si>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</si>
  <si>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</si>
  <si>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</si>
  <si>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</si>
  <si>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</si>
  <si>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</si>
  <si>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</si>
  <si>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</si>
  <si>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</si>
  <si>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</si>
  <si>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</si>
  <si>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</si>
  <si>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</si>
  <si>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</si>
  <si>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</si>
  <si>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</si>
  <si>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</si>
  <si>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</si>
  <si>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</si>
  <si>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</si>
  <si>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</si>
  <si>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</si>
  <si>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</si>
  <si>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</si>
  <si>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</si>
  <si>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</si>
  <si>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</si>
  <si>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</si>
  <si>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</si>
  <si>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</si>
  <si>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</si>
  <si>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</si>
  <si>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</si>
  <si>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</si>
  <si>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</si>
  <si>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</si>
  <si>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</si>
  <si>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</si>
  <si>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</si>
  <si>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</si>
  <si>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</si>
  <si>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</si>
  <si>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</si>
  <si>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</si>
  <si>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</si>
  <si>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</si>
  <si>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</si>
  <si>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</si>
  <si>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</si>
  <si>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</si>
  <si>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</si>
  <si>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</si>
  <si>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</si>
  <si>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</si>
  <si>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</si>
  <si>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</si>
  <si>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</si>
  <si>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</si>
  <si>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</si>
  <si>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</si>
  <si>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</si>
  <si>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</si>
  <si>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</si>
  <si>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</si>
  <si>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</si>
  <si>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</si>
  <si>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</si>
  <si>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</si>
  <si>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</si>
  <si>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</si>
  <si>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</si>
  <si>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</si>
  <si>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</si>
  <si>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</si>
  <si>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</si>
  <si>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</si>
  <si>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</si>
  <si>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</si>
  <si>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</si>
  <si>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</si>
  <si>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</si>
  <si>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</si>
  <si>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</si>
  <si>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</si>
  <si>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</si>
  <si>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</si>
  <si>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</si>
  <si>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</si>
  <si>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</si>
  <si>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</si>
  <si>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</si>
  <si>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</si>
  <si>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</si>
  <si>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</si>
  <si>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</si>
  <si>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</si>
  <si>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</si>
  <si>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</si>
  <si>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</si>
  <si>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</si>
  <si>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</si>
  <si>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</si>
  <si>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</si>
  <si>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</si>
  <si>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</si>
  <si>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</si>
  <si>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</si>
  <si>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</si>
  <si>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</si>
  <si>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</si>
  <si>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</si>
  <si>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</si>
  <si>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</si>
  <si>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</si>
  <si>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</si>
  <si>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</si>
  <si>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</si>
  <si>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</si>
  <si>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</si>
  <si>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</si>
  <si>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</si>
  <si>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</si>
  <si>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</si>
  <si>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</si>
  <si>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</si>
  <si>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</si>
  <si>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</si>
  <si>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</si>
  <si>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</si>
  <si>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</si>
  <si>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</si>
  <si>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</si>
  <si>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</si>
  <si>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</si>
  <si>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</si>
  <si>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</si>
  <si>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</si>
  <si>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</si>
  <si>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</si>
  <si>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</si>
  <si>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</si>
  <si>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</si>
  <si>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</si>
  <si>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</si>
  <si>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</si>
  <si>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</si>
  <si>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</si>
  <si>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</si>
  <si>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</si>
  <si>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</si>
  <si>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</si>
  <si>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</si>
  <si>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</si>
  <si>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</si>
  <si>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</si>
  <si>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</si>
  <si>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</si>
  <si>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</si>
  <si>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</si>
  <si>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</si>
  <si>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</si>
  <si>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</si>
  <si>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</si>
  <si>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</si>
  <si>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</si>
  <si>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</si>
  <si>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</si>
  <si>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</si>
  <si>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</si>
  <si>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</si>
  <si>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</si>
  <si>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</si>
  <si>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</si>
  <si>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</si>
  <si>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</si>
  <si>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</si>
  <si>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</si>
  <si>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</si>
  <si>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</si>
  <si>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</si>
  <si>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</si>
  <si>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</si>
  <si>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</si>
  <si>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</si>
  <si>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</si>
  <si>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</si>
  <si>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</si>
  <si>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</si>
  <si>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</si>
  <si>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</si>
  <si>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</si>
  <si>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</si>
  <si>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</si>
  <si>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</si>
  <si>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</si>
  <si>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</si>
  <si>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</si>
  <si>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</si>
  <si>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</si>
  <si>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</si>
  <si>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</si>
  <si>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</si>
  <si>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</si>
  <si>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</si>
  <si>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</si>
  <si>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</si>
  <si>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</si>
  <si>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</si>
  <si>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</si>
  <si>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</si>
  <si>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</si>
  <si>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</si>
  <si>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</si>
  <si>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</si>
  <si>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</si>
  <si>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</si>
  <si>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</si>
  <si>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</si>
  <si>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</si>
  <si>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</si>
  <si>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</si>
  <si>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</si>
  <si>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</si>
  <si>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</si>
  <si>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</si>
  <si>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</si>
  <si>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</si>
  <si>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</si>
  <si>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</si>
  <si>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</si>
  <si>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</si>
  <si>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</si>
  <si>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</si>
  <si>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</si>
  <si>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</si>
  <si>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</si>
  <si>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</si>
  <si>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</si>
  <si>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</si>
  <si>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</si>
  <si>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</si>
  <si>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</si>
  <si>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</si>
  <si>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</si>
  <si>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</si>
  <si>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</si>
  <si>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</si>
  <si>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</si>
  <si>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</si>
  <si>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</si>
  <si>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</si>
  <si>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</si>
  <si>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</si>
  <si>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</si>
  <si>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</si>
  <si>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</si>
  <si>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</si>
  <si>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</si>
  <si>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</si>
  <si>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</si>
  <si>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</si>
  <si>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</si>
  <si>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</si>
  <si>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</si>
  <si>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</si>
  <si>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</si>
  <si>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</si>
  <si>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</si>
  <si>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</si>
  <si>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</si>
  <si>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</si>
  <si>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</si>
  <si>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</si>
  <si>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</si>
  <si>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</si>
  <si>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</si>
  <si>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</si>
  <si>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</si>
  <si>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</si>
  <si>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</si>
  <si>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</si>
  <si>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</si>
  <si>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</si>
  <si>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</si>
  <si>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</si>
  <si>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</si>
  <si>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</si>
  <si>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</si>
  <si>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</si>
  <si>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</si>
  <si>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</si>
  <si>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</si>
  <si>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</si>
  <si>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</si>
  <si>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</si>
  <si>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</si>
  <si>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</si>
  <si>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</si>
  <si>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</si>
  <si>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</si>
  <si>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</si>
  <si>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</si>
  <si>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</si>
  <si>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</si>
  <si>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</si>
  <si>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</si>
  <si>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</si>
  <si>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</si>
  <si>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</si>
  <si>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</si>
  <si>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</si>
  <si>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</si>
  <si>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</si>
  <si>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</si>
  <si>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</si>
  <si>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</si>
  <si>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</si>
  <si>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</si>
  <si>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</si>
  <si>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</si>
  <si>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</si>
  <si>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</si>
  <si>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</si>
  <si>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</si>
  <si>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</si>
  <si>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</si>
  <si>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</si>
  <si>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</si>
  <si>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</si>
  <si>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</si>
  <si>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</si>
  <si>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</si>
  <si>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</si>
  <si>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</si>
  <si>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</si>
  <si>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</si>
  <si>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</si>
  <si>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</si>
  <si>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</si>
  <si>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</si>
  <si>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</si>
  <si>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</si>
  <si>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</si>
  <si>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</si>
  <si>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</si>
  <si>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</si>
  <si>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</si>
  <si>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</si>
  <si>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</si>
  <si>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</si>
  <si>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</si>
  <si>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</si>
  <si>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</si>
  <si>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</si>
  <si>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</si>
  <si>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</si>
  <si>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</si>
  <si>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</si>
  <si>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</si>
  <si>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</si>
  <si>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</si>
  <si>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</si>
  <si>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</si>
  <si>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</si>
  <si>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</si>
  <si>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</si>
  <si>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</si>
  <si>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</si>
  <si>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</si>
  <si>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</si>
  <si>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</si>
  <si>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</si>
  <si>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</si>
  <si>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</si>
  <si>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</si>
  <si>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</si>
  <si>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</si>
  <si>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</si>
  <si>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</si>
  <si>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</si>
  <si>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</si>
  <si>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</si>
  <si>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</si>
  <si>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</si>
  <si>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</si>
  <si>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</si>
  <si>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</si>
  <si>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</si>
  <si>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</si>
  <si>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</si>
  <si>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</si>
  <si>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</si>
  <si>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</si>
  <si>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</si>
  <si>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</si>
  <si>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</si>
  <si>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</si>
  <si>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</si>
  <si>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</si>
  <si>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</si>
  <si>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</si>
  <si>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</si>
  <si>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</si>
  <si>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</si>
  <si>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</si>
  <si>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</si>
  <si>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</si>
  <si>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</si>
  <si>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</si>
  <si>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</si>
  <si>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</si>
  <si>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</si>
  <si>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</si>
  <si>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</si>
  <si>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</si>
  <si>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</si>
  <si>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</si>
  <si>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</si>
  <si>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</si>
  <si>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</si>
  <si>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</si>
  <si>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</si>
  <si>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</si>
  <si>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</si>
  <si>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</si>
  <si>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</si>
  <si>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</si>
  <si>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</si>
  <si>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</si>
  <si>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</si>
  <si>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</si>
  <si>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</si>
  <si>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</si>
  <si>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</si>
  <si>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</si>
  <si>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</si>
  <si>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</si>
  <si>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</si>
  <si>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</si>
  <si>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</si>
  <si>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</si>
  <si>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</si>
  <si>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</si>
  <si>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</si>
  <si>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</si>
  <si>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</si>
  <si>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</si>
  <si>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</si>
  <si>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</si>
  <si>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</si>
  <si>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</si>
  <si>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</si>
  <si>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</si>
  <si>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</si>
  <si>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</si>
  <si>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</si>
  <si>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</si>
  <si>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</si>
  <si>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</si>
  <si>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</si>
  <si>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</si>
  <si>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</si>
  <si>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</si>
  <si>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</si>
  <si>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</si>
  <si>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</si>
  <si>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</si>
  <si>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</si>
  <si>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</si>
  <si>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</si>
  <si>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</si>
  <si>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</si>
  <si>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</si>
  <si>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</si>
  <si>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</si>
  <si>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</si>
  <si>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</si>
  <si>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</si>
  <si>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</si>
  <si>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</si>
  <si>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</si>
  <si>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</si>
  <si>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</si>
  <si>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</si>
  <si>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</si>
  <si>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</si>
  <si>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</si>
  <si>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</si>
  <si>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</si>
  <si>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</si>
  <si>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</si>
  <si>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</si>
  <si>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</si>
  <si>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</si>
  <si>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</si>
  <si>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</si>
  <si>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</si>
  <si>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</si>
  <si>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</si>
  <si>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</si>
  <si>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</si>
  <si>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</si>
  <si>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</si>
  <si>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</si>
  <si>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</si>
  <si>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</si>
  <si>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</si>
  <si>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</si>
  <si>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</si>
  <si>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</si>
  <si>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</si>
  <si>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</si>
  <si>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</si>
  <si>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</si>
  <si>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</si>
  <si>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</si>
  <si>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</si>
  <si>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</si>
  <si>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</si>
  <si>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</si>
  <si>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</si>
  <si>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</si>
  <si>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</si>
  <si>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</si>
  <si>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</si>
  <si>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</si>
  <si>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</si>
  <si>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</si>
  <si>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</si>
  <si>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</si>
  <si>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</si>
  <si>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</si>
  <si>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</si>
  <si>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</si>
  <si>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</si>
  <si>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</si>
  <si>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</si>
  <si>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</si>
  <si>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</si>
  <si>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</si>
  <si>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</si>
  <si>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</si>
  <si>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</si>
  <si>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</si>
  <si>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</si>
  <si>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</si>
  <si>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</si>
  <si>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</si>
  <si>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</si>
  <si>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</si>
  <si>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</si>
  <si>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</si>
  <si>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</si>
  <si>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</si>
  <si>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</si>
  <si>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</si>
  <si>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</si>
  <si>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</si>
  <si>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</si>
  <si>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</si>
  <si>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</si>
  <si>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</si>
  <si>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</si>
  <si>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</si>
  <si>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</si>
  <si>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</si>
  <si>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</si>
  <si>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</si>
  <si>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</si>
  <si>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</si>
  <si>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</si>
  <si>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</si>
  <si>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</si>
  <si>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</si>
  <si>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</si>
  <si>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</si>
  <si>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</si>
  <si>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</si>
  <si>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</si>
  <si>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</si>
  <si>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</si>
  <si>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</si>
  <si>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</si>
  <si>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</si>
  <si>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</si>
  <si>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</si>
  <si>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</si>
  <si>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</si>
  <si>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</si>
  <si>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</si>
  <si>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</si>
  <si>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</si>
  <si>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</si>
  <si>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</si>
  <si>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</si>
  <si>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</si>
  <si>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</si>
  <si>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</si>
  <si>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</si>
  <si>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</si>
  <si>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</si>
  <si>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</si>
  <si>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</si>
  <si>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</si>
  <si>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</si>
  <si>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</si>
  <si>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</si>
  <si>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</si>
  <si>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</si>
  <si>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</si>
  <si>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</si>
  <si>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</si>
  <si>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</si>
  <si>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</si>
  <si>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</si>
  <si>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</si>
  <si>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</si>
  <si>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</si>
  <si>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</si>
  <si>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</si>
  <si>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</si>
  <si>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</si>
  <si>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</si>
  <si>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</si>
  <si>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</si>
  <si>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</si>
  <si>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</si>
  <si>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</si>
  <si>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</si>
  <si>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</si>
  <si>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</si>
  <si>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</si>
  <si>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</si>
  <si>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</si>
  <si>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</si>
  <si>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</si>
  <si>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</si>
  <si>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</si>
  <si>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</si>
  <si>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</si>
  <si>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</si>
  <si>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</si>
  <si>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</si>
  <si>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</si>
  <si>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</si>
  <si>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</si>
  <si>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</si>
  <si>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</si>
  <si>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</si>
  <si>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</si>
  <si>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</si>
  <si>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</si>
  <si>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</si>
  <si>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</si>
  <si>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</si>
  <si>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</si>
  <si>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</si>
  <si>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</si>
  <si>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</si>
  <si>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</si>
  <si>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</si>
  <si>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</si>
  <si>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</si>
  <si>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</si>
  <si>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</si>
  <si>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</si>
  <si>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</si>
  <si>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</si>
  <si>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</si>
  <si>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</si>
  <si>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</si>
  <si>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</si>
  <si>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</si>
  <si>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</si>
  <si>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</si>
  <si>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</si>
  <si>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</si>
  <si>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</si>
  <si>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</si>
  <si>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</si>
  <si>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</si>
  <si>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</si>
  <si>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</si>
  <si>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</si>
  <si>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</si>
  <si>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</si>
  <si>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</si>
  <si>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</si>
  <si>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</si>
  <si>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</si>
  <si>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</si>
  <si>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</si>
  <si>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</si>
  <si>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</si>
  <si>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</si>
  <si>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</si>
  <si>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</si>
  <si>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</si>
  <si>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</si>
  <si>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</si>
  <si>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</si>
  <si>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</si>
  <si>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</si>
  <si>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</si>
  <si>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</si>
  <si>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</si>
  <si>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</si>
  <si>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</si>
  <si>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</si>
  <si>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</si>
  <si>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</si>
  <si>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</si>
  <si>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</si>
  <si>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</si>
  <si>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</si>
  <si>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</si>
  <si>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</si>
  <si>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</si>
  <si>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</si>
  <si>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</si>
  <si>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</si>
  <si>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</si>
  <si>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</si>
  <si>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</si>
  <si>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</si>
  <si>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</si>
  <si>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</si>
  <si>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</si>
  <si>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</si>
  <si>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</si>
  <si>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</si>
  <si>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</si>
  <si>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</si>
  <si>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</si>
  <si>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</si>
  <si>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</si>
  <si>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</si>
  <si>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</si>
  <si>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</si>
  <si>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</si>
  <si>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</si>
  <si>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</si>
  <si>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</si>
  <si>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</si>
  <si>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</si>
  <si>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</si>
  <si>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</si>
  <si>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</si>
  <si>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</si>
  <si>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</si>
  <si>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</si>
  <si>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</si>
  <si>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</si>
  <si>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</si>
  <si>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</si>
  <si>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</si>
  <si>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</si>
  <si>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</si>
  <si>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</si>
  <si>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</si>
  <si>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</si>
  <si>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</si>
  <si>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</si>
  <si>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</si>
  <si>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</si>
  <si>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</si>
  <si>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</si>
  <si>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</si>
  <si>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</si>
  <si>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</si>
  <si>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</si>
  <si>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</si>
  <si>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</si>
  <si>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</si>
  <si>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</si>
  <si>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</si>
  <si>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</si>
  <si>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</si>
  <si>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</si>
  <si>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</si>
  <si>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</si>
  <si>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</si>
  <si>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</si>
  <si>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</si>
  <si>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</si>
  <si>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</si>
  <si>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</si>
  <si>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</si>
  <si>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</si>
  <si>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</si>
  <si>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</si>
  <si>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</si>
  <si>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</si>
  <si>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</si>
  <si>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</si>
  <si>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</si>
  <si>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</si>
  <si>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</si>
  <si>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</si>
  <si>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</si>
  <si>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</si>
  <si>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</si>
  <si>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</si>
  <si>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</si>
  <si>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</si>
  <si>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</si>
  <si>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</si>
  <si>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</si>
  <si>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</si>
  <si>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</si>
  <si>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</si>
  <si>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</si>
  <si>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</si>
  <si>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</si>
  <si>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</si>
  <si>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</si>
  <si>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</si>
  <si>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</si>
  <si>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</si>
  <si>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</si>
  <si>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</si>
  <si>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</si>
  <si>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</si>
  <si>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</si>
  <si>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</si>
  <si>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</si>
  <si>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</si>
  <si>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</si>
  <si>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</si>
  <si>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</si>
  <si>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</si>
  <si>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</si>
  <si>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</si>
  <si>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</si>
  <si>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</si>
  <si>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</si>
  <si>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</si>
  <si>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</si>
  <si>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</si>
  <si>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</si>
  <si>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</si>
  <si>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</si>
  <si>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</si>
  <si>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</si>
  <si>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</si>
  <si>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</si>
  <si>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</si>
  <si>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</si>
  <si>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</si>
  <si>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</si>
  <si>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</si>
  <si>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</si>
  <si>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</si>
  <si>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</si>
  <si>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</si>
  <si>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</si>
  <si>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</si>
  <si>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</si>
  <si>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</si>
  <si>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</si>
  <si>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</si>
  <si>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</si>
  <si>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</si>
  <si>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</si>
  <si>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</si>
  <si>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</si>
  <si>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</si>
  <si>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</si>
  <si>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</si>
  <si>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</si>
  <si>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</si>
  <si>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</si>
  <si>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</si>
  <si>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</si>
  <si>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</si>
  <si>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</si>
  <si>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</si>
  <si>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</si>
  <si>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</si>
  <si>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</si>
  <si>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</si>
  <si>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</si>
  <si>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</si>
  <si>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</si>
  <si>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</si>
  <si>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</si>
  <si>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</si>
  <si>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</si>
  <si>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</si>
  <si>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</si>
  <si>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</si>
  <si>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</si>
  <si>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</si>
  <si>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</si>
  <si>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</si>
  <si>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</si>
  <si>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</si>
  <si>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</si>
  <si>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</si>
  <si>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</si>
  <si>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</si>
  <si>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</si>
  <si>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</si>
  <si>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</si>
  <si>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</si>
  <si>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</si>
  <si>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</si>
  <si>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</si>
  <si>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</si>
  <si>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</si>
  <si>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</si>
  <si>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</si>
  <si>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</si>
  <si>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</si>
  <si>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</si>
  <si>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</si>
  <si>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</si>
  <si>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</si>
  <si>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</si>
  <si>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</si>
  <si>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</si>
  <si>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</si>
  <si>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</si>
  <si>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</si>
  <si>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</si>
  <si>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</si>
  <si>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</si>
  <si>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</si>
  <si>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</si>
  <si>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</si>
  <si>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</si>
  <si>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</si>
  <si>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</si>
  <si>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</si>
  <si>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</si>
  <si>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</si>
  <si>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</si>
  <si>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</si>
  <si>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</si>
  <si>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</si>
  <si>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</si>
  <si>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</si>
  <si>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</si>
  <si>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</si>
  <si>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</si>
  <si>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</si>
  <si>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</si>
  <si>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</si>
  <si>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</si>
  <si>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</si>
  <si>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</si>
  <si>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</si>
  <si>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</si>
  <si>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</si>
  <si>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</si>
  <si>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</si>
  <si>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</si>
  <si>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</si>
  <si>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</si>
  <si>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</si>
  <si>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</si>
  <si>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</si>
  <si>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</si>
  <si>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</si>
  <si>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</si>
  <si>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</si>
  <si>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</si>
  <si>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</si>
  <si>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</si>
  <si>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</si>
  <si>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</si>
  <si>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</si>
  <si>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</si>
  <si>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</si>
  <si>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</si>
  <si>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</si>
  <si>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</si>
  <si>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</si>
  <si>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</si>
  <si>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</si>
  <si>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</si>
  <si>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</si>
  <si>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</si>
  <si>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</si>
  <si>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</si>
  <si>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</si>
  <si>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</si>
  <si>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</si>
  <si>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</si>
  <si>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</si>
  <si>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</si>
  <si>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</si>
  <si>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</si>
  <si>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</si>
  <si>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</si>
  <si>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</si>
  <si>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</si>
  <si>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</si>
  <si>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</si>
  <si>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</si>
  <si>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</si>
  <si>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</si>
  <si>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</si>
  <si>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</si>
  <si>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</si>
  <si>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</si>
  <si>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</si>
  <si>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</si>
  <si>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</si>
  <si>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</si>
  <si>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</si>
  <si>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</si>
  <si>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</si>
  <si>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</si>
  <si>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</si>
  <si>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</si>
  <si>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</si>
  <si>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</si>
  <si>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</si>
  <si>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</si>
  <si>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</si>
  <si>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</si>
  <si>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</si>
  <si>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</si>
  <si>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</si>
  <si>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</si>
  <si>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</si>
  <si>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</si>
  <si>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</si>
  <si>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</si>
  <si>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</si>
  <si>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</si>
  <si>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</si>
  <si>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</si>
  <si>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</si>
  <si>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</si>
  <si>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</si>
  <si>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</si>
  <si>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</si>
  <si>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</si>
  <si>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</si>
  <si>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</si>
  <si>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</si>
  <si>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</si>
  <si>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</si>
  <si>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</si>
  <si>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</si>
  <si>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</si>
  <si>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</si>
  <si>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</si>
  <si>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</si>
  <si>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</si>
  <si>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</si>
  <si>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</si>
  <si>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</si>
  <si>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</si>
  <si>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</si>
  <si>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</si>
  <si>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</si>
  <si>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</si>
  <si>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</si>
  <si>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</si>
  <si>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</si>
  <si>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</si>
  <si>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</si>
  <si>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</si>
  <si>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</si>
  <si>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</si>
  <si>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</si>
  <si>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</si>
  <si>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</si>
  <si>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</si>
  <si>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</si>
  <si>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</si>
  <si>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</si>
  <si>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</si>
  <si>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</si>
  <si>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</si>
  <si>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</si>
  <si>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</si>
  <si>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</si>
  <si>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</si>
  <si>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</si>
  <si>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</si>
  <si>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</si>
  <si>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</si>
  <si>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</si>
  <si>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</si>
  <si>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</si>
  <si>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</si>
  <si>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</si>
  <si>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</si>
  <si>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</si>
  <si>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</si>
  <si>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</si>
  <si>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</si>
  <si>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</si>
  <si>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</si>
  <si>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</si>
  <si>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</si>
  <si>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</si>
  <si>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</si>
  <si>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</si>
  <si>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</si>
  <si>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</si>
  <si>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</si>
  <si>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</si>
  <si>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</si>
  <si>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</si>
  <si>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</si>
  <si>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</si>
  <si>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</si>
  <si>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</si>
  <si>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</si>
  <si>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</si>
  <si>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</si>
  <si>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</si>
  <si>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</si>
  <si>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</si>
  <si>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</si>
  <si>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</si>
  <si>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</si>
  <si>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</si>
  <si>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</si>
  <si>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</si>
  <si>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</si>
  <si>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</si>
  <si>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</si>
  <si>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</si>
  <si>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</si>
  <si>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</si>
  <si>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</si>
  <si>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</si>
  <si>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</si>
  <si>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</si>
  <si>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</si>
  <si>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</si>
  <si>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</si>
  <si>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</si>
  <si>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</si>
  <si>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</si>
  <si>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</si>
  <si>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</si>
  <si>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</si>
  <si>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</si>
  <si>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</si>
  <si>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</si>
  <si>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</si>
  <si>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</si>
  <si>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</si>
  <si>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</si>
  <si>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</si>
  <si>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</si>
  <si>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</si>
  <si>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</si>
  <si>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</si>
  <si>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</si>
  <si>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</si>
  <si>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</si>
  <si>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</si>
  <si>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</si>
  <si>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</si>
  <si>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</si>
  <si>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</si>
  <si>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</si>
  <si>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</si>
  <si>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</si>
  <si>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</si>
  <si>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</si>
  <si>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</si>
  <si>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</si>
  <si>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</si>
  <si>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</si>
  <si>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</si>
  <si>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</si>
  <si>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</si>
  <si>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</si>
  <si>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</si>
  <si>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</si>
  <si>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</si>
  <si>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</si>
  <si>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</si>
  <si>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</si>
  <si>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</si>
  <si>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</si>
  <si>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</si>
  <si>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</si>
  <si>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</si>
  <si>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</si>
  <si>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</si>
  <si>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</si>
  <si>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</si>
  <si>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</si>
  <si>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</si>
  <si>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</si>
  <si>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</si>
  <si>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</si>
  <si>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</si>
  <si>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</si>
  <si>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</si>
  <si>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</si>
  <si>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</si>
  <si>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</si>
  <si>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</si>
  <si>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</si>
  <si>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</si>
  <si>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</si>
  <si>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</si>
  <si>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</si>
  <si>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</si>
  <si>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</si>
  <si>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</si>
  <si>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</si>
  <si>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</si>
  <si>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</si>
  <si>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</si>
  <si>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</si>
  <si>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</si>
  <si>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</si>
  <si>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</si>
  <si>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</si>
  <si>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</si>
  <si>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</si>
  <si>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</si>
  <si>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</si>
  <si>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</si>
  <si>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</si>
  <si>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</si>
  <si>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</si>
  <si>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</si>
  <si>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</si>
  <si>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</si>
  <si>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</si>
  <si>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</si>
  <si>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</si>
  <si>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</si>
  <si>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</si>
  <si>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</si>
  <si>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</si>
  <si>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</si>
  <si>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</si>
  <si>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</si>
  <si>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</si>
  <si>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</si>
  <si>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</si>
  <si>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</si>
  <si>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</si>
  <si>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</si>
  <si>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</si>
  <si>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</si>
  <si>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</si>
  <si>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</si>
  <si>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</si>
  <si>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</si>
  <si>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</si>
  <si>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</si>
  <si>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</si>
  <si>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</si>
  <si>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</si>
  <si>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</si>
  <si>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</si>
  <si>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</si>
  <si>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</si>
  <si>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</si>
  <si>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</si>
  <si>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</si>
  <si>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</si>
  <si>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</si>
  <si>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</si>
  <si>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</si>
  <si>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</si>
  <si>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</si>
  <si>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</si>
  <si>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</si>
  <si>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</si>
  <si>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</si>
  <si>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</si>
  <si>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</si>
  <si>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</si>
  <si>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</si>
  <si>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</si>
  <si>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</si>
  <si>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</si>
  <si>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</si>
  <si>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</si>
  <si>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</si>
  <si>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</si>
  <si>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</si>
  <si>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</si>
  <si>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</si>
  <si>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</si>
  <si>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</si>
  <si>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</si>
  <si>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</si>
  <si>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</si>
  <si>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</si>
  <si>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</si>
  <si>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</si>
  <si>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</si>
  <si>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</si>
  <si>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</si>
  <si>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</si>
  <si>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</si>
  <si>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</si>
  <si>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</si>
  <si>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</si>
  <si>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</si>
  <si>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</si>
  <si>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</si>
  <si>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</si>
  <si>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</si>
  <si>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</si>
  <si>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</si>
  <si>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</si>
  <si>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</si>
  <si>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</si>
  <si>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</si>
  <si>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</si>
  <si>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</si>
  <si>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</si>
  <si>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</si>
  <si>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</si>
  <si>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</si>
  <si>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</si>
  <si>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</si>
  <si>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</si>
  <si>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</si>
  <si>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</si>
  <si>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</si>
  <si>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</si>
  <si>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</si>
  <si>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</si>
  <si>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</si>
  <si>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</si>
  <si>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</si>
  <si>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</si>
  <si>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</si>
  <si>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</si>
  <si>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</si>
  <si>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</si>
  <si>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</si>
  <si>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</si>
  <si>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</si>
  <si>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</si>
  <si>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</si>
  <si>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</si>
  <si>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</si>
  <si>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</si>
  <si>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</si>
  <si>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</si>
  <si>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</si>
  <si>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</si>
  <si>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</si>
  <si>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</si>
  <si>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</si>
  <si>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</si>
  <si>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</si>
  <si>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</si>
  <si>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</si>
  <si>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</si>
  <si>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</si>
  <si>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</si>
  <si>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</si>
  <si>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</si>
  <si>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</si>
  <si>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</si>
  <si>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</si>
  <si>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</si>
  <si>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</si>
  <si>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</si>
  <si>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</si>
  <si>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</si>
  <si>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</si>
  <si>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</si>
  <si>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</si>
  <si>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</si>
  <si>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</si>
  <si>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</si>
  <si>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</si>
  <si>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</si>
  <si>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</si>
  <si>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</si>
  <si>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</si>
  <si>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</si>
  <si>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</si>
  <si>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</si>
  <si>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</si>
  <si>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</si>
  <si>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</si>
  <si>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</si>
  <si>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</si>
  <si>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</si>
  <si>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</si>
  <si>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</si>
  <si>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</si>
  <si>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</si>
  <si>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</si>
  <si>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</si>
  <si>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</si>
  <si>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</si>
  <si>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</si>
  <si>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</si>
  <si>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</si>
  <si>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</si>
  <si>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</si>
  <si>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</si>
  <si>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</si>
  <si>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</si>
  <si>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</si>
  <si>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</si>
  <si>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</si>
  <si>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</si>
  <si>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</si>
  <si>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</si>
  <si>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</si>
  <si>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</si>
  <si>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</si>
  <si>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</si>
  <si>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</si>
  <si>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</si>
  <si>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</si>
  <si>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</si>
  <si>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</si>
  <si>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</si>
  <si>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</si>
  <si>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</si>
  <si>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</si>
  <si>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</si>
  <si>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</si>
  <si>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</si>
  <si>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</si>
  <si>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</si>
  <si>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</si>
  <si>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</si>
  <si>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</si>
  <si>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</si>
  <si>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</si>
  <si>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</si>
  <si>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</si>
  <si>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</si>
  <si>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</si>
  <si>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</si>
  <si>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</si>
  <si>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</si>
  <si>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</si>
  <si>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</si>
  <si>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</si>
  <si>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</si>
  <si>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</si>
  <si>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</si>
  <si>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</si>
  <si>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</si>
  <si>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</si>
  <si>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</si>
  <si>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</si>
  <si>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</si>
  <si>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</si>
  <si>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</si>
  <si>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</si>
  <si>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</si>
  <si>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</si>
  <si>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</si>
  <si>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</si>
  <si>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</si>
  <si>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</si>
  <si>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</si>
  <si>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</si>
  <si>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</si>
  <si>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</si>
  <si>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</si>
  <si>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</si>
  <si>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</si>
  <si>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</si>
  <si>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</si>
  <si>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</si>
  <si>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</si>
  <si>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</si>
  <si>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</si>
  <si>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</si>
  <si>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</si>
  <si>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</si>
  <si>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</si>
  <si>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</si>
  <si>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</si>
  <si>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</si>
  <si>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</si>
  <si>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</si>
  <si>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</si>
  <si>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</si>
  <si>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</si>
  <si>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</si>
  <si>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</si>
  <si>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</si>
  <si>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</si>
  <si>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</si>
  <si>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</si>
  <si>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</si>
  <si>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</si>
  <si>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</si>
  <si>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</si>
  <si>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</si>
  <si>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</si>
  <si>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</si>
  <si>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</si>
  <si>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</si>
  <si>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</si>
  <si>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</si>
  <si>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</si>
  <si>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</si>
  <si>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</si>
  <si>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</si>
  <si>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</si>
  <si>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</si>
  <si>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</si>
  <si>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</si>
  <si>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</si>
  <si>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</si>
  <si>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</si>
  <si>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</si>
  <si>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</si>
  <si>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</si>
  <si>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</si>
  <si>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</si>
  <si>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</si>
  <si>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</si>
  <si>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</si>
  <si>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</si>
  <si>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</si>
  <si>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</si>
  <si>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</si>
  <si>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</si>
  <si>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</si>
  <si>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</si>
  <si>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</si>
  <si>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</si>
  <si>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</si>
  <si>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</si>
  <si>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</si>
  <si>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</si>
  <si>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</si>
  <si>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</si>
  <si>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</si>
  <si>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</si>
  <si>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</si>
  <si>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</si>
  <si>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</si>
  <si>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</si>
  <si>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</si>
  <si>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</si>
  <si>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</si>
  <si>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</si>
  <si>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</si>
  <si>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</si>
  <si>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</si>
  <si>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</si>
  <si>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</si>
  <si>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</si>
  <si>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</si>
  <si>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</si>
  <si>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</si>
  <si>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</si>
  <si>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</si>
  <si>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</si>
  <si>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</si>
  <si>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</si>
  <si>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</si>
  <si>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</si>
  <si>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</si>
  <si>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</si>
  <si>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</si>
  <si>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</si>
  <si>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</si>
  <si>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</si>
  <si>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</si>
  <si>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</si>
  <si>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</si>
  <si>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</si>
  <si>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</si>
  <si>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</si>
  <si>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</si>
  <si>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</si>
  <si>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</si>
  <si>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</si>
  <si>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</si>
  <si>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</si>
  <si>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</si>
  <si>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</si>
  <si>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</si>
  <si>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</si>
  <si>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</si>
  <si>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</si>
  <si>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</si>
  <si>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</si>
  <si>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</si>
  <si>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</si>
  <si>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</si>
  <si>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</si>
  <si>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</si>
  <si>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</si>
  <si>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</si>
  <si>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</si>
  <si>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</si>
  <si>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</si>
  <si>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</si>
  <si>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</si>
  <si>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</si>
  <si>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</si>
  <si>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</si>
  <si>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</si>
  <si>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</si>
  <si>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</si>
  <si>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</si>
  <si>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</si>
  <si>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</si>
  <si>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</si>
  <si>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</si>
  <si>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</si>
  <si>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</si>
  <si>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</si>
  <si>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</si>
  <si>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</si>
  <si>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</si>
  <si>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</si>
  <si>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</si>
  <si>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</si>
  <si>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</si>
  <si>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</si>
  <si>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</si>
  <si>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</si>
  <si>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</si>
  <si>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</si>
  <si>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</si>
  <si>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</si>
  <si>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</si>
  <si>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</si>
  <si>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</si>
  <si>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</si>
  <si>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</si>
  <si>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</si>
  <si>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</si>
  <si>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</si>
  <si>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</si>
  <si>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</si>
  <si>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</si>
  <si>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</si>
  <si>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</si>
  <si>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</si>
  <si>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</si>
  <si>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</si>
  <si>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</si>
  <si>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</si>
  <si>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</si>
  <si>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</si>
  <si>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</si>
  <si>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</si>
  <si>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</si>
  <si>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</si>
  <si>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</si>
  <si>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</si>
  <si>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</si>
  <si>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</si>
  <si>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</si>
  <si>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</si>
  <si>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</si>
  <si>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</si>
  <si>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</si>
  <si>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</si>
  <si>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</si>
  <si>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</si>
  <si>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</si>
  <si>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</si>
  <si>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</si>
  <si>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</si>
  <si>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</si>
  <si>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</si>
  <si>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</si>
  <si>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</si>
  <si>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</si>
  <si>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</si>
  <si>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</si>
  <si>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</si>
  <si>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</si>
  <si>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</si>
  <si>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</si>
  <si>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</si>
  <si>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</si>
  <si>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</si>
  <si>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</si>
  <si>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</si>
  <si>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</si>
  <si>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</si>
  <si>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</si>
  <si>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</si>
  <si>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</si>
  <si>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</si>
  <si>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</si>
  <si>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</si>
  <si>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</si>
  <si>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</si>
  <si>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</si>
  <si>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</si>
  <si>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</si>
  <si>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</si>
  <si>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</si>
  <si>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</si>
  <si>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</si>
  <si>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</si>
  <si>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</si>
  <si>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</si>
  <si>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</si>
  <si>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</si>
  <si>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</si>
  <si>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</si>
  <si>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</si>
  <si>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</si>
  <si>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</si>
  <si>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</si>
  <si>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</si>
  <si>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</si>
  <si>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</si>
  <si>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</si>
  <si>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</si>
  <si>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</si>
  <si>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</si>
  <si>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</si>
  <si>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</si>
  <si>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</si>
  <si>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</si>
  <si>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</si>
  <si>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</si>
  <si>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</si>
  <si>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</si>
  <si>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</si>
  <si>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</si>
  <si>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</si>
  <si>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</si>
  <si>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</si>
  <si>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</si>
  <si>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</si>
  <si>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</si>
  <si>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</si>
  <si>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</si>
  <si>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</si>
  <si>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</si>
  <si>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</si>
  <si>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</si>
  <si>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</si>
  <si>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</si>
  <si>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</si>
  <si>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</si>
  <si>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</si>
  <si>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</si>
  <si>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</si>
  <si>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</si>
  <si>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</si>
  <si>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</si>
  <si>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</si>
  <si>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</si>
  <si>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</si>
  <si>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</si>
  <si>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</si>
  <si>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</si>
  <si>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</si>
  <si>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</si>
  <si>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</si>
  <si>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</si>
  <si>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</si>
  <si>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</si>
  <si>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</si>
  <si>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</si>
  <si>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</si>
  <si>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</si>
  <si>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</si>
  <si>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</si>
  <si>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</si>
  <si>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</si>
  <si>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</si>
  <si>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</si>
  <si>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</si>
  <si>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</si>
  <si>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</si>
  <si>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</si>
  <si>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</si>
  <si>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</si>
  <si>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</si>
  <si>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</si>
  <si>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</si>
  <si>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</si>
  <si>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</si>
  <si>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</si>
  <si>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</si>
  <si>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</si>
  <si>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</si>
  <si>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</si>
  <si>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</si>
  <si>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</si>
  <si>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</si>
  <si>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</si>
  <si>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</si>
  <si>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</si>
  <si>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</si>
  <si>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</si>
  <si>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</si>
  <si>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</si>
  <si>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</si>
  <si>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</si>
  <si>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</si>
  <si>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</si>
  <si>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</si>
  <si>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</si>
  <si>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</si>
  <si>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</si>
  <si>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</si>
  <si>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</si>
  <si>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</si>
  <si>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</si>
  <si>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</si>
  <si>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</si>
  <si>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</si>
  <si>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</si>
  <si>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</si>
  <si>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</si>
  <si>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</si>
  <si>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</si>
  <si>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</si>
  <si>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</si>
  <si>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</si>
  <si>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</si>
  <si>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</si>
  <si>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</si>
  <si>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</si>
  <si>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</si>
  <si>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</si>
  <si>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</si>
  <si>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</si>
  <si>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</si>
  <si>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</si>
  <si>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</si>
  <si>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</si>
  <si>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</si>
  <si>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</si>
  <si>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</si>
  <si>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</si>
  <si>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</si>
  <si>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</si>
  <si>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</si>
  <si>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</si>
  <si>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</si>
  <si>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</si>
  <si>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</si>
  <si>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</si>
  <si>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</si>
  <si>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</si>
  <si>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</si>
  <si>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</si>
  <si>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</si>
  <si>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</si>
  <si>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</si>
  <si>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</si>
  <si>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</si>
  <si>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</si>
  <si>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</si>
  <si>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</si>
  <si>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</si>
  <si>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</si>
  <si>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</si>
  <si>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</si>
  <si>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</si>
  <si>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</si>
  <si>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</si>
  <si>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</si>
  <si>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</si>
  <si>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</si>
  <si>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</si>
  <si>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</si>
  <si>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</si>
  <si>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</si>
  <si>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</si>
  <si>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</si>
  <si>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</si>
  <si>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</si>
  <si>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</si>
  <si>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</si>
  <si>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</si>
  <si>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</si>
  <si>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</si>
  <si>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</si>
  <si>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</si>
  <si>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</si>
  <si>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</si>
  <si>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</si>
  <si>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</si>
  <si>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</si>
  <si>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</si>
  <si>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</si>
  <si>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</si>
  <si>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</si>
  <si>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</si>
  <si>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</si>
  <si>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</si>
  <si>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</si>
  <si>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</si>
  <si>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</si>
  <si>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</si>
  <si>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</si>
  <si>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</si>
  <si>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</si>
  <si>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</si>
  <si>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</si>
  <si>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</si>
  <si>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</si>
  <si>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</si>
  <si>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</si>
  <si>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</si>
  <si>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</si>
  <si>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</si>
  <si>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</si>
  <si>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</si>
  <si>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</si>
  <si>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</si>
  <si>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</si>
  <si>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</si>
  <si>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</si>
  <si>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</si>
  <si>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</si>
  <si>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</si>
  <si>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</si>
  <si>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</si>
  <si>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</si>
  <si>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</si>
  <si>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</si>
  <si>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</si>
  <si>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</si>
  <si>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</si>
  <si>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</si>
  <si>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</si>
  <si>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</si>
  <si>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</si>
  <si>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</si>
  <si>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</si>
  <si>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</si>
  <si>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</si>
  <si>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</si>
  <si>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</si>
  <si>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</si>
  <si>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</si>
  <si>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</si>
  <si>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</si>
  <si>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</si>
  <si>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</si>
  <si>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</si>
  <si>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</si>
  <si>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</si>
  <si>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</si>
  <si>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</si>
  <si>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</si>
  <si>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</si>
  <si>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</si>
  <si>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</si>
  <si>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</si>
  <si>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</si>
  <si>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</si>
  <si>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</si>
  <si>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</si>
  <si>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</si>
  <si>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</si>
  <si>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</si>
  <si>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</si>
  <si>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</si>
  <si>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</si>
  <si>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</si>
  <si>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</si>
  <si>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</si>
  <si>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</si>
  <si>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</si>
  <si>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</si>
  <si>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</si>
  <si>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</si>
  <si>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</si>
  <si>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</si>
  <si>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</si>
  <si>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</si>
  <si>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</si>
  <si>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</si>
  <si>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</si>
  <si>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</si>
  <si>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</si>
  <si>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</si>
  <si>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</si>
  <si>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</si>
  <si>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</si>
  <si>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</si>
  <si>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</si>
  <si>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</si>
  <si>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</si>
  <si>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</si>
  <si>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</si>
  <si>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</si>
  <si>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</si>
  <si>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</si>
  <si>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</si>
  <si>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</si>
  <si>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</si>
  <si>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</si>
  <si>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</si>
  <si>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</si>
  <si>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</si>
  <si>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</si>
  <si>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</si>
  <si>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</si>
  <si>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</si>
  <si>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</si>
  <si>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</si>
  <si>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</si>
  <si>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</si>
  <si>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</si>
  <si>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</si>
  <si>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</si>
  <si>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</si>
  <si>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</si>
  <si>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</si>
  <si>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</si>
  <si>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</si>
  <si>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</si>
  <si>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</si>
  <si>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</si>
  <si>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</si>
  <si>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</si>
  <si>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</si>
  <si>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</si>
  <si>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</si>
  <si>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</si>
  <si>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</si>
  <si>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</si>
  <si>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</si>
  <si>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</si>
  <si>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</si>
  <si>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</si>
  <si>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</si>
  <si>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</si>
  <si>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</si>
  <si>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</si>
  <si>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</si>
  <si>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</si>
  <si>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</si>
  <si>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</si>
  <si>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</si>
  <si>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</si>
  <si>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</si>
  <si>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</si>
  <si>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</si>
  <si>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</si>
  <si>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</si>
  <si>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</si>
  <si>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</si>
  <si>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</si>
  <si>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</si>
  <si>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</si>
  <si>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</si>
  <si>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</si>
  <si>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</si>
  <si>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</si>
  <si>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</si>
  <si>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</si>
  <si>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</si>
  <si>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</si>
  <si>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</si>
  <si>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</si>
  <si>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</si>
  <si>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</si>
  <si>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</si>
  <si>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</si>
  <si>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</si>
  <si>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</si>
  <si>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</si>
  <si>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</si>
  <si>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</si>
  <si>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</si>
  <si>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</si>
  <si>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</si>
  <si>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</si>
  <si>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</si>
  <si>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</si>
  <si>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</si>
  <si>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</si>
  <si>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</si>
  <si>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</si>
  <si>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</si>
  <si>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</si>
  <si>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</si>
  <si>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</si>
  <si>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</si>
  <si>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</si>
  <si>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</si>
  <si>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</si>
  <si>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</si>
  <si>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</si>
  <si>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</si>
  <si>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</si>
  <si>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</si>
  <si>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</si>
  <si>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</si>
  <si>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</si>
  <si>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</si>
  <si>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</si>
  <si>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</si>
  <si>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</si>
  <si>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</si>
  <si>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</si>
  <si>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</si>
  <si>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</si>
  <si>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</si>
  <si>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</si>
  <si>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</si>
  <si>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</si>
  <si>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</si>
  <si>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</si>
  <si>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</si>
  <si>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</si>
  <si>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</si>
  <si>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</si>
  <si>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</si>
  <si>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</si>
  <si>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</si>
  <si>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</si>
  <si>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</si>
  <si>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</si>
  <si>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</si>
  <si>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</si>
  <si>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</si>
  <si>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</si>
  <si>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</si>
  <si>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</si>
  <si>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</si>
  <si>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</si>
  <si>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</si>
  <si>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</si>
  <si>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</si>
  <si>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</si>
  <si>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</si>
  <si>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</si>
  <si>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</si>
  <si>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</si>
  <si>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</si>
  <si>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</si>
  <si>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</si>
  <si>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</si>
  <si>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</si>
  <si>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</si>
  <si>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</si>
  <si>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</si>
  <si>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</si>
  <si>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</si>
  <si>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</si>
  <si>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</si>
  <si>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</si>
  <si>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</si>
  <si>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</si>
  <si>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</si>
  <si>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</si>
  <si>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</si>
  <si>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</si>
  <si>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</si>
  <si>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</si>
  <si>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</si>
  <si>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</si>
  <si>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</si>
  <si>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</si>
  <si>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</si>
  <si>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</si>
  <si>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</si>
  <si>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</si>
  <si>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</si>
  <si>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</si>
  <si>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</si>
  <si>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</si>
  <si>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</si>
  <si>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</si>
  <si>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</si>
  <si>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</si>
  <si>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</si>
  <si>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</si>
  <si>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</si>
  <si>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</si>
  <si>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</si>
  <si>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</si>
  <si>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</si>
  <si>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</si>
  <si>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</si>
  <si>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</si>
  <si>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</si>
  <si>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</si>
  <si>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</si>
  <si>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</si>
  <si>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</si>
  <si>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</si>
  <si>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</si>
  <si>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</si>
  <si>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</si>
  <si>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</si>
  <si>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</si>
  <si>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</si>
  <si>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</si>
  <si>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</si>
  <si>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</si>
  <si>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</si>
  <si>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</si>
  <si>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</si>
  <si>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</si>
  <si>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</si>
  <si>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</si>
  <si>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</si>
  <si>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</si>
  <si>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</si>
  <si>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</si>
  <si>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</si>
  <si>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</si>
  <si>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</si>
  <si>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</si>
  <si>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</si>
  <si>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</si>
  <si>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</si>
  <si>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</si>
  <si>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</si>
  <si>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</si>
  <si>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</si>
  <si>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</si>
  <si>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</si>
  <si>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</si>
  <si>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</si>
  <si>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</si>
  <si>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</si>
  <si>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</si>
  <si>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</si>
  <si>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</si>
  <si>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</si>
  <si>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</si>
  <si>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</si>
  <si>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</si>
  <si>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</si>
  <si>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</si>
  <si>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</si>
  <si>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</si>
  <si>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</si>
  <si>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</si>
  <si>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</si>
  <si>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</si>
  <si>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</si>
  <si>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</si>
  <si>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</si>
  <si>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</si>
  <si>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</si>
  <si>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</si>
  <si>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</si>
  <si>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</si>
  <si>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</si>
  <si>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</si>
  <si>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</si>
  <si>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</si>
  <si>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</si>
  <si>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</si>
  <si>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</si>
  <si>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</si>
  <si>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</si>
  <si>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</si>
  <si>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</si>
  <si>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</si>
  <si>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</si>
  <si>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</si>
  <si>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</si>
  <si>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</si>
  <si>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</si>
  <si>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</si>
  <si>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</si>
  <si>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</si>
  <si>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</si>
  <si>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</si>
  <si>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</si>
  <si>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</si>
  <si>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</si>
  <si>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</si>
  <si>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</si>
  <si>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</si>
  <si>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</si>
  <si>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</si>
  <si>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</si>
  <si>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</si>
  <si>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</si>
  <si>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</si>
  <si>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</si>
  <si>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</si>
  <si>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</si>
  <si>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</si>
  <si>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</si>
  <si>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</si>
  <si>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</si>
  <si>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</si>
  <si>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</si>
  <si>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</si>
  <si>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</si>
  <si>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</si>
  <si>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</si>
  <si>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</si>
  <si>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</si>
  <si>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</si>
  <si>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</si>
  <si>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</si>
  <si>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</si>
  <si>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</si>
  <si>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</si>
  <si>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</si>
  <si>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</si>
  <si>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</si>
  <si>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</si>
  <si>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</si>
  <si>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</si>
  <si>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</si>
  <si>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</si>
  <si>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</si>
  <si>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</si>
  <si>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</si>
  <si>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</si>
  <si>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</si>
  <si>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</si>
  <si>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</si>
  <si>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</si>
  <si>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</si>
  <si>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</si>
  <si>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</si>
  <si>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</si>
  <si>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</si>
  <si>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</si>
  <si>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</si>
  <si>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</si>
  <si>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</si>
  <si>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</si>
  <si>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</si>
  <si>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</si>
  <si>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</si>
  <si>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</si>
  <si>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</si>
  <si>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</si>
  <si>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</si>
  <si>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</si>
  <si>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</si>
  <si>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</si>
  <si>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</si>
  <si>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</si>
  <si>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</si>
  <si>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</si>
  <si>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</si>
  <si>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</si>
  <si>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</si>
  <si>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</si>
  <si>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</si>
  <si>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</si>
  <si>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</si>
  <si>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</si>
  <si>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</si>
  <si>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</si>
  <si>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</si>
  <si>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</si>
  <si>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</si>
  <si>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</si>
  <si>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</si>
  <si>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</si>
  <si>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</si>
  <si>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</si>
  <si>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</si>
  <si>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</si>
  <si>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</si>
  <si>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</si>
  <si>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</si>
  <si>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</si>
  <si>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</si>
  <si>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</si>
  <si>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</si>
  <si>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</si>
  <si>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</si>
  <si>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</si>
  <si>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</si>
  <si>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</si>
  <si>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</si>
  <si>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</si>
  <si>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</si>
  <si>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</si>
  <si>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</si>
  <si>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</si>
  <si>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</si>
  <si>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</si>
  <si>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</si>
  <si>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</si>
  <si>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</si>
  <si>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</si>
  <si>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</si>
  <si>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</si>
  <si>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</si>
  <si>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</si>
  <si>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</si>
  <si>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</si>
  <si>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</si>
  <si>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</si>
  <si>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</si>
  <si>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</si>
  <si>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</si>
  <si>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</si>
  <si>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</si>
  <si>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</si>
  <si>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</si>
  <si>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</si>
  <si>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</si>
  <si>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</si>
  <si>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</si>
  <si>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</si>
  <si>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</si>
  <si>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</si>
  <si>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</si>
  <si>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</si>
  <si>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</si>
  <si>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</si>
  <si>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</si>
  <si>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</si>
  <si>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</si>
  <si>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</si>
  <si>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</si>
  <si>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</si>
  <si>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</si>
  <si>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</si>
  <si>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</si>
  <si>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</si>
  <si>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</si>
  <si>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</si>
  <si>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</si>
  <si>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</si>
  <si>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</si>
  <si>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</si>
  <si>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</si>
  <si>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</si>
  <si>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</si>
  <si>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</si>
  <si>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</si>
  <si>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</si>
  <si>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</si>
  <si>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</si>
  <si>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</si>
  <si>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</si>
  <si>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</si>
  <si>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</si>
  <si>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</si>
  <si>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</si>
  <si>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</si>
  <si>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</si>
  <si>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</si>
  <si>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</si>
  <si>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</si>
  <si>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</si>
  <si>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</si>
  <si>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</si>
  <si>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</si>
  <si>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</si>
  <si>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</si>
  <si>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</si>
  <si>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</si>
  <si>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</si>
  <si>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</si>
  <si>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</si>
  <si>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</si>
  <si>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</si>
  <si>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</si>
  <si>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</si>
  <si>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</si>
  <si>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</si>
  <si>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</si>
  <si>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</si>
  <si>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</si>
  <si>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</si>
  <si>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</si>
  <si>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</si>
  <si>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</si>
  <si>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</si>
  <si>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</si>
  <si>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</si>
  <si>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</si>
  <si>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</si>
  <si>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</si>
  <si>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</si>
  <si>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</si>
  <si>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</si>
  <si>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</si>
  <si>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</si>
  <si>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</si>
  <si>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</si>
  <si>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</si>
  <si>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</si>
  <si>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</si>
  <si>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</si>
  <si>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</si>
  <si>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</si>
  <si>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</si>
  <si>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</si>
  <si>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</si>
  <si>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</si>
  <si>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</si>
  <si>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</si>
  <si>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</si>
  <si>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</si>
  <si>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</si>
  <si>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</si>
  <si>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</si>
  <si>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</si>
  <si>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</si>
  <si>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</si>
  <si>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</si>
  <si>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</si>
  <si>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</si>
  <si>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</si>
  <si>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</si>
  <si>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</si>
  <si>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</si>
  <si>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</si>
  <si>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</si>
  <si>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</si>
  <si>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</si>
  <si>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</si>
  <si>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</si>
  <si>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</si>
  <si>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</si>
  <si>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</si>
  <si>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</si>
  <si>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</si>
  <si>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</si>
  <si>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</si>
  <si>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</si>
  <si>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</si>
  <si>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</si>
  <si>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</si>
  <si>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</si>
  <si>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</si>
  <si>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</si>
  <si>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</si>
  <si>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</si>
  <si>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</si>
  <si>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</si>
  <si>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</si>
  <si>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</si>
  <si>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</si>
  <si>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</si>
  <si>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</si>
  <si>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</si>
  <si>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</si>
  <si>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</si>
  <si>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</si>
  <si>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</si>
  <si>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</si>
  <si>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</si>
  <si>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</si>
  <si>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</si>
  <si>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</si>
  <si>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</si>
  <si>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</si>
  <si>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</si>
  <si>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</si>
  <si>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</si>
  <si>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</si>
  <si>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</si>
  <si>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</si>
  <si>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</si>
  <si>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</si>
  <si>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</si>
  <si>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</si>
  <si>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</si>
  <si>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</si>
  <si>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</si>
  <si>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</si>
  <si>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</si>
  <si>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</si>
  <si>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</si>
  <si>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</si>
  <si>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</si>
  <si>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</si>
  <si>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</si>
  <si>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</si>
  <si>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</si>
  <si>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</si>
  <si>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</si>
  <si>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</si>
  <si>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</si>
  <si>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</si>
  <si>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</si>
  <si>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</si>
  <si>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</si>
  <si>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</si>
  <si>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</si>
  <si>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</si>
  <si>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</si>
  <si>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</si>
  <si>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</si>
  <si>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</si>
  <si>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</si>
  <si>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</si>
  <si>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</si>
  <si>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</si>
  <si>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</si>
  <si>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</si>
  <si>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</si>
  <si>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</si>
  <si>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</si>
  <si>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</si>
  <si>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</si>
  <si>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</si>
  <si>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</si>
  <si>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</si>
  <si>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</si>
  <si>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</si>
  <si>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</si>
  <si>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</si>
  <si>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</si>
  <si>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</si>
  <si>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</si>
  <si>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</si>
  <si>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</si>
  <si>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</si>
  <si>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</si>
  <si>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</si>
  <si>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</si>
  <si>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</si>
  <si>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</si>
  <si>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</si>
  <si>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</si>
  <si>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</si>
  <si>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</si>
  <si>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</si>
  <si>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</si>
  <si>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</si>
  <si>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</si>
  <si>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</si>
  <si>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</si>
  <si>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</si>
  <si>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</si>
  <si>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</si>
  <si>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</si>
  <si>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</si>
  <si>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</si>
  <si>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</si>
  <si>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</si>
  <si>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</si>
  <si>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</si>
  <si>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</si>
  <si>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</si>
  <si>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</si>
  <si>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</si>
  <si>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</si>
  <si>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</si>
  <si>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</si>
  <si>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</si>
  <si>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</si>
  <si>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</si>
  <si>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</si>
  <si>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</si>
  <si>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</si>
  <si>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</si>
  <si>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</si>
  <si>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</si>
  <si>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</si>
  <si>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</si>
  <si>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</si>
  <si>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</si>
  <si>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</si>
  <si>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</si>
  <si>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</si>
  <si>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</si>
  <si>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</si>
  <si>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</si>
  <si>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</si>
  <si>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</si>
  <si>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</si>
  <si>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</si>
  <si>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</si>
  <si>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</si>
  <si>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</si>
  <si>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</si>
  <si>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</si>
  <si>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</si>
  <si>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</si>
  <si>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</si>
  <si>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</si>
  <si>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</si>
  <si>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</si>
  <si>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</si>
  <si>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</si>
  <si>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</si>
  <si>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</si>
  <si>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</si>
  <si>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</si>
  <si>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</si>
  <si>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</si>
  <si>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</si>
  <si>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</si>
  <si>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</si>
  <si>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</si>
  <si>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</si>
  <si>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</si>
  <si>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</si>
  <si>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</si>
  <si>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</si>
  <si>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</si>
  <si>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</si>
  <si>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</si>
  <si>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</si>
  <si>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</si>
  <si>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</si>
  <si>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</si>
  <si>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</si>
  <si>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</si>
  <si>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</si>
  <si>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</si>
  <si>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</si>
  <si>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</si>
  <si>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</si>
  <si>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</si>
  <si>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</si>
  <si>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</si>
  <si>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</si>
  <si>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</si>
  <si>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</si>
  <si>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</si>
  <si>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</si>
  <si>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</si>
  <si>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</si>
  <si>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</si>
  <si>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</si>
  <si>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</si>
  <si>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</si>
  <si>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</si>
  <si>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</si>
  <si>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</si>
  <si>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</si>
  <si>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</si>
  <si>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</si>
  <si>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</si>
  <si>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</si>
  <si>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</si>
  <si>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</si>
  <si>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</si>
  <si>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</si>
  <si>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</si>
  <si>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</si>
  <si>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</si>
  <si>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</si>
  <si>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</si>
  <si>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</si>
  <si>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</si>
  <si>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</si>
  <si>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</si>
  <si>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</si>
  <si>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</si>
  <si>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</si>
  <si>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</si>
  <si>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</si>
  <si>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</si>
  <si>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</si>
  <si>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</si>
  <si>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</si>
  <si>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</si>
  <si>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</si>
  <si>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</si>
  <si>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</si>
  <si>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</si>
  <si>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</si>
  <si>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</si>
  <si>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</si>
  <si>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</si>
  <si>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</si>
  <si>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</si>
  <si>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</si>
  <si>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</si>
  <si>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</si>
  <si>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</si>
  <si>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</si>
  <si>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</si>
  <si>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</si>
  <si>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</si>
  <si>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</si>
  <si>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</si>
  <si>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</si>
  <si>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</si>
  <si>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</si>
  <si>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</si>
  <si>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</si>
  <si>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</si>
  <si>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</si>
  <si>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</si>
  <si>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</si>
  <si>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</si>
  <si>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</si>
  <si>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</si>
  <si>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</si>
  <si>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</si>
  <si>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</si>
  <si>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</si>
  <si>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</si>
  <si>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</si>
  <si>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</si>
  <si>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</si>
  <si>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</si>
  <si>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</si>
  <si>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</si>
  <si>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</si>
  <si>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</si>
  <si>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</si>
  <si>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</si>
  <si>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</si>
  <si>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</si>
  <si>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</si>
  <si>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</si>
  <si>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</si>
  <si>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</si>
  <si>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</si>
  <si>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</si>
  <si>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</si>
  <si>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</si>
  <si>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</si>
  <si>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</si>
  <si>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</si>
  <si>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</si>
  <si>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</si>
  <si>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</si>
  <si>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</si>
  <si>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</si>
  <si>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</si>
  <si>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</si>
  <si>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</si>
  <si>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</si>
  <si>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</si>
  <si>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</si>
  <si>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</si>
  <si>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</si>
  <si>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</si>
  <si>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</si>
  <si>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</si>
  <si>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</si>
  <si>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</si>
  <si>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</si>
  <si>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</si>
  <si>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</si>
  <si>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</si>
  <si>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</si>
  <si>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</si>
  <si>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</si>
  <si>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</si>
  <si>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</si>
  <si>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</si>
  <si>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</si>
  <si>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</si>
  <si>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</si>
  <si>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</si>
  <si>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</si>
  <si>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</si>
  <si>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</si>
  <si>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</si>
  <si>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</si>
  <si>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</si>
  <si>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</si>
  <si>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</si>
  <si>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</si>
  <si>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</si>
  <si>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</si>
  <si>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</si>
  <si>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</si>
  <si>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</si>
  <si>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</si>
  <si>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</si>
  <si>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</si>
  <si>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</si>
  <si>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</si>
  <si>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</si>
  <si>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</si>
  <si>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</si>
  <si>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</si>
  <si>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</si>
  <si>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</si>
  <si>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</si>
  <si>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</si>
  <si>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</si>
  <si>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</si>
  <si>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</si>
  <si>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</si>
  <si>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</si>
  <si>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</si>
  <si>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</si>
  <si>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</si>
  <si>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</si>
  <si>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</si>
  <si>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</si>
  <si>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</si>
  <si>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</si>
  <si>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</si>
  <si>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</si>
  <si>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</si>
  <si>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</si>
  <si>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</si>
  <si>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</si>
  <si>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</si>
  <si>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</si>
  <si>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</si>
  <si>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</si>
  <si>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</si>
  <si>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</si>
  <si>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</si>
  <si>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</si>
  <si>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</si>
  <si>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</si>
  <si>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</si>
  <si>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</si>
  <si>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</si>
  <si>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</si>
  <si>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</si>
  <si>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</si>
  <si>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</si>
  <si>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</si>
  <si>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</si>
  <si>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</si>
  <si>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</si>
  <si>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</si>
  <si>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</si>
  <si>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</si>
  <si>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</si>
  <si>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</si>
  <si>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</si>
  <si>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</si>
  <si>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</si>
  <si>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</si>
  <si>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</si>
  <si>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</si>
  <si>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</si>
  <si>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</si>
  <si>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</si>
  <si>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</si>
  <si>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</si>
  <si>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</si>
  <si>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</si>
  <si>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</si>
  <si>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</si>
  <si>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</si>
  <si>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</si>
  <si>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</si>
  <si>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</si>
  <si>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</si>
  <si>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</si>
  <si>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</si>
  <si>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</si>
  <si>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</si>
  <si>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</si>
  <si>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</si>
  <si>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</si>
  <si>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</si>
  <si>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</si>
  <si>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</si>
  <si>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</si>
  <si>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</si>
  <si>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</si>
  <si>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</si>
  <si>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</si>
  <si>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</si>
  <si>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</si>
  <si>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</si>
  <si>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</si>
  <si>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</si>
  <si>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</si>
  <si>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</si>
  <si>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</si>
  <si>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</si>
  <si>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</si>
  <si>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</si>
  <si>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</si>
  <si>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</si>
  <si>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</si>
  <si>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</si>
  <si>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</si>
  <si>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</si>
  <si>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</si>
  <si>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</si>
  <si>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</si>
  <si>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</si>
  <si>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</si>
  <si>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</si>
  <si>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</si>
  <si>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</si>
  <si>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</si>
  <si>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</si>
  <si>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</si>
  <si>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</si>
  <si>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</si>
  <si>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</si>
  <si>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</si>
  <si>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</si>
  <si>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</si>
  <si>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</si>
  <si>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</si>
  <si>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</si>
  <si>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</si>
  <si>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</si>
  <si>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</si>
  <si>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</si>
  <si>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</si>
  <si>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</si>
  <si>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</si>
  <si>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</si>
  <si>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</si>
  <si>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</si>
  <si>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</si>
  <si>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</si>
  <si>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</si>
  <si>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</si>
  <si>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</si>
  <si>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</si>
  <si>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</si>
  <si>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</si>
  <si>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</si>
  <si>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</si>
  <si>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</si>
  <si>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</si>
  <si>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</si>
  <si>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</si>
  <si>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</si>
  <si>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</si>
  <si>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</si>
  <si>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</si>
  <si>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</si>
  <si>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</si>
  <si>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</si>
  <si>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</si>
  <si>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</si>
  <si>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</si>
  <si>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</si>
  <si>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</si>
  <si>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</si>
  <si>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</si>
  <si>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</si>
  <si>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</si>
  <si>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</si>
  <si>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</si>
  <si>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</si>
  <si>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</si>
  <si>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</si>
  <si>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</si>
  <si>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</si>
  <si>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</si>
  <si>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</si>
  <si>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</si>
  <si>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</si>
  <si>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</si>
  <si>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</si>
  <si>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</si>
  <si>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</si>
  <si>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</si>
  <si>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</si>
  <si>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</si>
  <si>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</si>
  <si>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</si>
  <si>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</si>
  <si>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</si>
  <si>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</si>
  <si>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</si>
  <si>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</si>
  <si>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</si>
  <si>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</si>
  <si>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</si>
  <si>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</si>
  <si>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</si>
  <si>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</si>
  <si>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</si>
  <si>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</si>
  <si>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</si>
  <si>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</si>
  <si>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</si>
  <si>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</si>
  <si>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</si>
  <si>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</si>
  <si>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</si>
  <si>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</si>
  <si>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</si>
  <si>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</si>
  <si>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</si>
  <si>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</si>
  <si>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</si>
  <si>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</si>
  <si>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</si>
  <si>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</si>
  <si>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</si>
  <si>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</si>
  <si>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</si>
  <si>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</si>
  <si>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</si>
  <si>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</si>
  <si>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</si>
  <si>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</si>
  <si>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</si>
  <si>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</si>
  <si>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</si>
  <si>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</si>
  <si>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</si>
  <si>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</si>
  <si>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</si>
  <si>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</si>
  <si>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</si>
  <si>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</si>
  <si>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</si>
  <si>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</si>
  <si>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</si>
  <si>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</si>
  <si>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</si>
  <si>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</si>
  <si>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</si>
  <si>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</si>
  <si>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</si>
  <si>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</si>
  <si>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</si>
  <si>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</si>
  <si>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</si>
  <si>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</si>
  <si>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</si>
  <si>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</si>
  <si>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</si>
  <si>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</si>
  <si>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</si>
  <si>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</si>
  <si>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</si>
  <si>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</si>
  <si>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</si>
  <si>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</si>
  <si>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</si>
  <si>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</si>
  <si>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</si>
  <si>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</si>
  <si>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</si>
  <si>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</si>
  <si>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</si>
  <si>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</si>
  <si>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</si>
  <si>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</si>
  <si>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</si>
  <si>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</si>
  <si>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</si>
  <si>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</si>
  <si>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</si>
  <si>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</si>
  <si>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</si>
  <si>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</si>
  <si>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</si>
  <si>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</si>
  <si>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</si>
  <si>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</si>
  <si>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</si>
  <si>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</si>
  <si>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</si>
  <si>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</si>
  <si>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</si>
  <si>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</si>
  <si>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</si>
  <si>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</si>
  <si>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</si>
  <si>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</si>
  <si>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</si>
  <si>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</si>
  <si>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</si>
  <si>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</si>
  <si>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</si>
  <si>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</si>
  <si>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</si>
  <si>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</si>
  <si>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</si>
  <si>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</si>
  <si>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</si>
  <si>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</si>
  <si>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</si>
  <si>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</si>
  <si>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</si>
  <si>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</si>
  <si>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</si>
  <si>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</si>
  <si>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</si>
  <si>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</si>
  <si>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</si>
  <si>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</si>
  <si>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</si>
  <si>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</si>
  <si>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</si>
  <si>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</si>
  <si>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</si>
  <si>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</si>
  <si>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</si>
  <si>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</si>
  <si>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</si>
  <si>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</si>
  <si>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</si>
  <si>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</si>
  <si>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</si>
  <si>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</si>
  <si>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</si>
  <si>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</si>
  <si>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</si>
  <si>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</si>
  <si>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</si>
  <si>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</si>
  <si>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</si>
  <si>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</si>
  <si>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</si>
  <si>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</si>
  <si>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</si>
  <si>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</si>
  <si>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</si>
  <si>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</si>
  <si>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</si>
  <si>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</si>
  <si>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</si>
  <si>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</si>
  <si>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</si>
  <si>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</si>
  <si>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</si>
  <si>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</si>
  <si>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</si>
  <si>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</si>
  <si>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</si>
  <si>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</si>
  <si>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</si>
  <si>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</si>
  <si>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</si>
  <si>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</si>
  <si>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</si>
  <si>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</si>
  <si>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</si>
  <si>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</si>
  <si>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</si>
  <si>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</si>
  <si>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</si>
  <si>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</si>
  <si>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</si>
  <si>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</si>
  <si>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</si>
  <si>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</si>
  <si>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</si>
  <si>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</si>
  <si>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</si>
  <si>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</si>
  <si>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</si>
  <si>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</si>
  <si>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</si>
  <si>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</si>
  <si>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</si>
  <si>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</si>
  <si>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</si>
  <si>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</si>
  <si>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</si>
  <si>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</si>
  <si>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</si>
  <si>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</si>
  <si>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</si>
  <si>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</si>
  <si>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</si>
  <si>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</si>
  <si>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</si>
  <si>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</si>
  <si>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</si>
  <si>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</si>
  <si>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</si>
  <si>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</si>
  <si>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</si>
  <si>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</si>
  <si>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</si>
  <si>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</si>
  <si>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</si>
  <si>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</si>
  <si>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</si>
  <si>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</si>
  <si>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</si>
  <si>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</si>
  <si>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</si>
  <si>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</si>
  <si>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</si>
  <si>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</si>
  <si>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</si>
  <si>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</si>
  <si>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</si>
  <si>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</si>
  <si>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</si>
  <si>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</si>
  <si>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</si>
  <si>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</si>
  <si>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</si>
  <si>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</si>
  <si>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</si>
  <si>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</si>
  <si>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</si>
  <si>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</si>
  <si>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</si>
  <si>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</si>
  <si>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</si>
  <si>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</si>
  <si>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</si>
  <si>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</si>
  <si>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</si>
  <si>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</si>
  <si>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</si>
  <si>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</si>
  <si>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</si>
  <si>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</si>
  <si>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</si>
  <si>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</si>
  <si>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</si>
  <si>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</si>
  <si>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</si>
  <si>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</si>
  <si>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</si>
  <si>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</si>
  <si>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</si>
  <si>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</si>
  <si>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</si>
  <si>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</si>
  <si>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</si>
  <si>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</si>
  <si>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</si>
  <si>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</si>
  <si>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</si>
  <si>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</si>
  <si>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</si>
  <si>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</si>
  <si>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</si>
  <si>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</si>
  <si>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</si>
  <si>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</si>
  <si>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</si>
  <si>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</si>
  <si>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</si>
  <si>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</si>
  <si>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</si>
  <si>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</si>
  <si>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</si>
  <si>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</si>
  <si>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</si>
  <si>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</si>
  <si>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</si>
  <si>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</si>
  <si>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</si>
  <si>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</si>
  <si>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</si>
  <si>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</si>
  <si>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</si>
  <si>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</si>
  <si>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</si>
  <si>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</si>
  <si>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</si>
  <si>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</si>
  <si>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</si>
  <si>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</si>
  <si>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</si>
  <si>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</si>
  <si>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</si>
  <si>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</si>
  <si>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</si>
  <si>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</si>
  <si>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</si>
  <si>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</si>
  <si>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</si>
  <si>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</si>
  <si>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</si>
  <si>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</si>
  <si>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</si>
  <si>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</si>
  <si>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</si>
  <si>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</si>
  <si>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</si>
  <si>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</si>
  <si>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</si>
  <si>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</si>
  <si>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</si>
  <si>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</si>
  <si>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</si>
  <si>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</si>
  <si>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</si>
  <si>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</si>
  <si>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</si>
  <si>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</si>
  <si>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</si>
  <si>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</si>
  <si>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</si>
  <si>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</si>
  <si>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</si>
  <si>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</si>
  <si>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</si>
  <si>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</si>
  <si>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</si>
  <si>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</si>
  <si>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</si>
  <si>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</si>
  <si>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</si>
  <si>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</si>
  <si>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</si>
  <si>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</si>
  <si>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</si>
  <si>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</si>
  <si>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</si>
  <si>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</si>
  <si>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</si>
  <si>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</si>
  <si>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</si>
  <si>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</si>
  <si>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</si>
  <si>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</si>
  <si>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</si>
  <si>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</si>
  <si>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</si>
  <si>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</si>
  <si>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</si>
  <si>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</si>
  <si>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</si>
  <si>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</si>
  <si>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</si>
  <si>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</si>
  <si>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</si>
  <si>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</si>
  <si>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</si>
  <si>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</si>
  <si>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</si>
  <si>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</si>
  <si>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</si>
  <si>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</si>
  <si>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</si>
  <si>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</si>
  <si>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</si>
  <si>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</si>
  <si>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</si>
  <si>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</si>
  <si>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</si>
  <si>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</si>
  <si>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</si>
  <si>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</si>
  <si>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</si>
  <si>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</si>
  <si>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</si>
  <si>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</si>
  <si>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</si>
  <si>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</si>
  <si>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</si>
  <si>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</si>
  <si>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</si>
  <si>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</si>
  <si>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</si>
  <si>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</si>
  <si>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</si>
  <si>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</si>
  <si>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</si>
  <si>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</si>
  <si>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</si>
  <si>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</si>
  <si>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</si>
  <si>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</si>
  <si>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</si>
  <si>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</si>
  <si>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</si>
  <si>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</si>
  <si>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</si>
  <si>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</si>
  <si>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</si>
  <si>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</si>
  <si>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</si>
  <si>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</si>
  <si>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</si>
  <si>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</si>
  <si>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</si>
  <si>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</si>
  <si>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</si>
  <si>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</si>
  <si>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</si>
  <si>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</si>
  <si>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</si>
  <si>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</si>
  <si>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</si>
  <si>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</si>
  <si>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</si>
  <si>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</si>
  <si>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</si>
  <si>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</si>
  <si>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</si>
  <si>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</si>
  <si>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</si>
  <si>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</si>
  <si>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</si>
  <si>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</si>
  <si>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</si>
  <si>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</si>
  <si>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</si>
  <si>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</si>
  <si>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</si>
  <si>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</si>
  <si>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</si>
  <si>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</si>
  <si>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</si>
  <si>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</si>
  <si>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</si>
  <si>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</si>
  <si>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</si>
  <si>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</si>
  <si>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</si>
  <si>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</si>
  <si>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</si>
  <si>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</si>
  <si>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</si>
  <si>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</si>
  <si>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</si>
  <si>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</si>
  <si>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</si>
  <si>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</si>
  <si>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</si>
  <si>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</si>
  <si>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</si>
  <si>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</si>
  <si>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</si>
  <si>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</si>
  <si>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</si>
  <si>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</si>
  <si>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</si>
  <si>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</si>
  <si>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</si>
  <si>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</si>
  <si>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</si>
  <si>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</si>
  <si>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</si>
  <si>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</si>
  <si>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</si>
  <si>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</si>
  <si>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</si>
  <si>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</si>
  <si>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</si>
  <si>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</si>
  <si>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</si>
  <si>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</si>
  <si>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</si>
  <si>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</si>
  <si>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</si>
  <si>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</si>
  <si>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</si>
  <si>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</si>
  <si>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</si>
  <si>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</si>
  <si>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</si>
  <si>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</si>
  <si>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</si>
  <si>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</si>
  <si>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</si>
  <si>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</si>
  <si>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</si>
  <si>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</si>
  <si>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</si>
  <si>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</si>
  <si>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</si>
  <si>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</si>
  <si>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</si>
  <si>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</si>
  <si>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</si>
  <si>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</si>
  <si>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</si>
  <si>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</si>
  <si>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</si>
  <si>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</si>
  <si>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</si>
  <si>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</si>
  <si>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</si>
  <si>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</si>
  <si>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</si>
  <si>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</si>
  <si>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</si>
  <si>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</si>
  <si>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</si>
  <si>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</si>
  <si>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</si>
  <si>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</si>
  <si>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</si>
  <si>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</si>
  <si>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</si>
  <si>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</si>
  <si>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</si>
  <si>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</si>
  <si>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</si>
  <si>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</si>
  <si>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</si>
  <si>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</si>
  <si>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</si>
  <si>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</si>
  <si>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</si>
  <si>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</si>
  <si>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</si>
  <si>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</si>
  <si>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</si>
  <si>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</si>
  <si>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</si>
  <si>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</si>
  <si>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</si>
  <si>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</si>
  <si>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</si>
  <si>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</si>
  <si>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</si>
  <si>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</si>
  <si>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</si>
  <si>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</si>
  <si>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</si>
  <si>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</si>
  <si>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</si>
  <si>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</si>
  <si>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</si>
  <si>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</si>
  <si>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</si>
  <si>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</si>
  <si>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</si>
  <si>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</si>
  <si>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</si>
  <si>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</si>
  <si>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</si>
  <si>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</si>
  <si>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</si>
  <si>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</si>
  <si>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</si>
  <si>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</si>
  <si>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</si>
  <si>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</si>
  <si>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</si>
  <si>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</si>
  <si>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</si>
  <si>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</si>
  <si>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</si>
  <si>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</si>
  <si>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</si>
  <si>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</si>
  <si>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</si>
  <si>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</si>
  <si>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</si>
  <si>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</si>
  <si>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</si>
  <si>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</si>
  <si>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</si>
  <si>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</si>
  <si>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</si>
  <si>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</si>
  <si>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</si>
  <si>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</si>
  <si>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</si>
  <si>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</si>
  <si>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</si>
  <si>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</si>
  <si>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</si>
  <si>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</si>
  <si>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</si>
  <si>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</si>
  <si>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</si>
  <si>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</si>
  <si>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</si>
  <si>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</si>
  <si>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</si>
  <si>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</si>
  <si>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</si>
  <si>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</si>
  <si>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</si>
  <si>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</si>
  <si>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</si>
  <si>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</si>
  <si>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</si>
  <si>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</si>
  <si>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</si>
  <si>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</si>
  <si>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</si>
  <si>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</si>
  <si>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</si>
  <si>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</si>
  <si>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</si>
  <si>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</si>
  <si>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</si>
  <si>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</si>
  <si>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</si>
  <si>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</si>
  <si>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</si>
  <si>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</si>
  <si>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</si>
  <si>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</si>
  <si>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</si>
  <si>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</si>
  <si>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</si>
  <si>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</si>
  <si>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</si>
  <si>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</si>
  <si>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</si>
  <si>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</si>
  <si>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</si>
  <si>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</si>
  <si>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</si>
  <si>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</si>
  <si>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</si>
  <si>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</si>
  <si>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</si>
  <si>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</si>
  <si>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</si>
  <si>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</si>
  <si>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</si>
  <si>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</si>
  <si>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</si>
  <si>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</si>
  <si>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</si>
  <si>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</si>
  <si>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</si>
  <si>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</si>
  <si>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</si>
  <si>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</si>
  <si>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</si>
  <si>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</si>
  <si>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</si>
  <si>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</si>
  <si>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</si>
  <si>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</si>
  <si>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</si>
  <si>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</si>
  <si>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</si>
  <si>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</si>
  <si>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</si>
  <si>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</si>
  <si>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</si>
  <si>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</si>
  <si>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</si>
  <si>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</si>
  <si>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</si>
  <si>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</si>
  <si>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</si>
  <si>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</si>
  <si>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</si>
  <si>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</si>
  <si>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</si>
  <si>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</si>
  <si>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</si>
  <si>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</si>
  <si>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</si>
  <si>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</si>
  <si>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</si>
  <si>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</si>
  <si>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</si>
  <si>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</si>
  <si>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</si>
  <si>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</si>
  <si>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</si>
  <si>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</si>
  <si>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</si>
  <si>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</si>
  <si>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</si>
  <si>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</si>
  <si>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</si>
  <si>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</si>
  <si>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</si>
  <si>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</si>
  <si>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</si>
  <si>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</si>
  <si>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</si>
  <si>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</si>
  <si>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</si>
  <si>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</si>
  <si>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</si>
  <si>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</si>
  <si>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</si>
  <si>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</si>
  <si>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</si>
  <si>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</si>
  <si>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</si>
  <si>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</si>
  <si>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</si>
  <si>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</si>
  <si>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</si>
  <si>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</si>
  <si>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</si>
  <si>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</si>
  <si>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</si>
  <si>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</si>
  <si>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</si>
  <si>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</si>
  <si>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</si>
  <si>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</si>
  <si>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</si>
  <si>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</si>
  <si>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</si>
  <si>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</si>
  <si>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</si>
  <si>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</si>
  <si>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</si>
  <si>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</si>
  <si>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</si>
  <si>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</si>
  <si>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</si>
  <si>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</si>
  <si>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</si>
  <si>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</si>
  <si>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</si>
  <si>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</si>
  <si>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</si>
  <si>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</si>
  <si>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</si>
  <si>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</si>
  <si>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</si>
  <si>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</si>
  <si>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</si>
  <si>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</si>
  <si>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</si>
  <si>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</si>
  <si>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</si>
  <si>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</si>
  <si>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</si>
  <si>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</si>
  <si>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</si>
  <si>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</si>
  <si>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</si>
  <si>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</si>
  <si>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</si>
  <si>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</si>
  <si>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</si>
  <si>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</si>
  <si>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</si>
  <si>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</si>
  <si>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</si>
  <si>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</si>
  <si>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</si>
  <si>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</si>
  <si>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</si>
  <si>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</si>
  <si>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</si>
  <si>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</si>
  <si>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</si>
  <si>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</si>
  <si>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</si>
  <si>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</si>
  <si>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</si>
  <si>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</si>
  <si>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</si>
  <si>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</si>
  <si>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</si>
  <si>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</si>
  <si>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</si>
  <si>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</si>
  <si>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</si>
  <si>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</si>
  <si>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</si>
  <si>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</si>
  <si>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</si>
  <si>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</si>
  <si>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</si>
  <si>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</si>
  <si>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</si>
  <si>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</si>
  <si>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</si>
  <si>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</si>
  <si>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</si>
  <si>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</si>
  <si>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</si>
  <si>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</si>
  <si>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</si>
  <si>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</si>
  <si>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</si>
  <si>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</si>
  <si>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</si>
  <si>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</si>
  <si>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</si>
  <si>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</si>
  <si>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</si>
  <si>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</si>
  <si>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</si>
  <si>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</si>
  <si>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</si>
  <si>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</si>
  <si>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</si>
  <si>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</si>
  <si>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</si>
  <si>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</si>
  <si>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</si>
  <si>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</si>
  <si>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</si>
  <si>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</si>
  <si>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</si>
  <si>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</si>
  <si>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</si>
  <si>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</si>
  <si>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</si>
  <si>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</si>
  <si>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</si>
  <si>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</si>
  <si>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</si>
  <si>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</si>
  <si>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</si>
  <si>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</si>
  <si>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</si>
  <si>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</si>
  <si>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</si>
  <si>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</si>
  <si>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</si>
  <si>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</si>
  <si>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</si>
  <si>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</si>
  <si>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</si>
  <si>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</si>
  <si>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</si>
  <si>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</si>
  <si>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</si>
  <si>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</si>
  <si>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</si>
  <si>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</si>
  <si>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</si>
  <si>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</si>
  <si>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</si>
  <si>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</si>
  <si>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</si>
  <si>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</si>
  <si>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</si>
  <si>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</si>
  <si>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</si>
  <si>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</si>
  <si>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</si>
  <si>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</si>
  <si>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</si>
  <si>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</si>
  <si>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</si>
  <si>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</si>
  <si>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</si>
  <si>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</si>
  <si>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</si>
  <si>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</si>
  <si>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</si>
  <si>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</si>
  <si>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</si>
  <si>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</si>
  <si>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</si>
  <si>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</si>
  <si>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</si>
  <si>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</si>
  <si>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</si>
  <si>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</si>
  <si>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</si>
  <si>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</si>
  <si>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</si>
  <si>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</si>
  <si>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</si>
  <si>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</si>
  <si>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</si>
  <si>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</si>
  <si>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</si>
  <si>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</si>
  <si>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</si>
  <si>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</si>
  <si>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</si>
  <si>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</si>
  <si>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</si>
  <si>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</si>
  <si>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</si>
  <si>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</si>
  <si>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</si>
  <si>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</si>
  <si>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</si>
  <si>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</si>
  <si>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</si>
  <si>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</si>
  <si>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</si>
  <si>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</si>
  <si>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</si>
  <si>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</si>
  <si>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</si>
  <si>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</si>
  <si>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</si>
  <si>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</si>
  <si>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</si>
  <si>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</si>
  <si>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</si>
  <si>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</si>
  <si>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</si>
  <si>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</si>
  <si>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</si>
  <si>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</si>
  <si>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</si>
  <si>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</si>
  <si>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</si>
  <si>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</si>
  <si>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</si>
  <si>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</si>
  <si>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</si>
  <si>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</si>
  <si>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</si>
  <si>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</si>
  <si>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</si>
  <si>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</si>
  <si>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</si>
  <si>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</si>
  <si>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</si>
  <si>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</si>
  <si>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</si>
  <si>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</si>
  <si>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</si>
  <si>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</si>
  <si>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</si>
  <si>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</si>
  <si>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</si>
  <si>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</si>
  <si>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</si>
  <si>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</si>
  <si>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</si>
  <si>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</si>
  <si>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</si>
  <si>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</si>
  <si>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</si>
  <si>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</si>
  <si>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</si>
  <si>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</si>
  <si>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</si>
  <si>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</si>
  <si>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</si>
  <si>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</si>
  <si>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</si>
  <si>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</si>
  <si>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</si>
  <si>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</si>
  <si>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</si>
  <si>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</si>
  <si>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</si>
  <si>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</si>
  <si>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</si>
  <si>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</si>
  <si>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</si>
  <si>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</si>
  <si>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</si>
  <si>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</si>
  <si>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</si>
  <si>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</si>
  <si>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</si>
  <si>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</si>
  <si>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</si>
  <si>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</si>
  <si>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</si>
  <si>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</si>
  <si>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</si>
  <si>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</si>
  <si>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</si>
  <si>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</si>
  <si>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</si>
  <si>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</si>
  <si>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</si>
  <si>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</si>
  <si>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</si>
  <si>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</si>
  <si>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</si>
  <si>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</si>
  <si>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</si>
  <si>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</si>
  <si>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</si>
  <si>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</si>
  <si>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</si>
  <si>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</si>
  <si>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</si>
  <si>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</si>
  <si>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</si>
  <si>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</si>
  <si>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</si>
  <si>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</si>
  <si>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</si>
  <si>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</si>
  <si>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</si>
  <si>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</si>
  <si>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</si>
  <si>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</si>
  <si>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</si>
  <si>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</si>
  <si>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</si>
  <si>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</si>
  <si>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</si>
  <si>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</si>
  <si>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</si>
  <si>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</si>
  <si>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</si>
  <si>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</si>
  <si>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</si>
  <si>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</si>
  <si>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</si>
  <si>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</si>
  <si>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</si>
  <si>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</si>
  <si>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</si>
  <si>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</si>
  <si>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</si>
  <si>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</si>
  <si>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</si>
  <si>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</si>
  <si>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</si>
  <si>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</si>
  <si>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</si>
  <si>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</si>
  <si>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</si>
  <si>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</si>
  <si>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</si>
  <si>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</si>
  <si>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</si>
  <si>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</si>
  <si>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</si>
  <si>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</si>
  <si>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</si>
  <si>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</si>
  <si>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</si>
  <si>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</si>
  <si>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</si>
  <si>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</si>
  <si>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</si>
  <si>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</si>
  <si>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</si>
  <si>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</si>
  <si>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</si>
  <si>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</si>
  <si>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</si>
  <si>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</si>
  <si>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</si>
  <si>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</si>
  <si>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</si>
  <si>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</si>
  <si>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</si>
  <si>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</si>
  <si>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</si>
  <si>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</si>
  <si>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</si>
  <si>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</si>
  <si>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</si>
  <si>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</si>
  <si>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</si>
  <si>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</si>
  <si>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</si>
  <si>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</si>
  <si>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</si>
  <si>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</si>
  <si>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</si>
  <si>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</si>
  <si>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</si>
  <si>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</si>
  <si>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</si>
  <si>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</si>
  <si>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</si>
  <si>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</si>
  <si>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</si>
  <si>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</si>
  <si>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</si>
  <si>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</si>
  <si>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</si>
  <si>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</si>
  <si>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</si>
  <si>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</si>
  <si>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</si>
  <si>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</si>
  <si>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</si>
  <si>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</si>
  <si>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</si>
  <si>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</si>
  <si>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</si>
  <si>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</si>
  <si>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</si>
  <si>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</si>
  <si>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</si>
  <si>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</si>
  <si>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</si>
  <si>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</si>
  <si>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</si>
  <si>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</si>
  <si>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</si>
  <si>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</si>
  <si>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</si>
  <si>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</si>
  <si>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</si>
  <si>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</si>
  <si>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</si>
  <si>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</si>
  <si>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</si>
  <si>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</si>
  <si>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</si>
  <si>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</si>
  <si>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</si>
  <si>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</si>
  <si>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</si>
  <si>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</si>
  <si>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</si>
  <si>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</si>
  <si>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</si>
  <si>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</si>
  <si>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</si>
  <si>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</si>
  <si>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</si>
  <si>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</si>
  <si>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</si>
  <si>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</si>
  <si>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</si>
  <si>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</si>
  <si>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</si>
  <si>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</si>
  <si>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</si>
  <si>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</si>
  <si>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</si>
  <si>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</si>
  <si>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</si>
  <si>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</si>
  <si>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</si>
  <si>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</si>
  <si>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</si>
  <si>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</si>
  <si>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</si>
  <si>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</si>
  <si>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</si>
  <si>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</si>
  <si>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</si>
  <si>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</si>
  <si>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</si>
  <si>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</si>
  <si>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</si>
  <si>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</si>
  <si>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</si>
  <si>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</si>
  <si>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</si>
  <si>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</si>
  <si>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</si>
  <si>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</si>
  <si>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</si>
  <si>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</si>
  <si>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</si>
  <si>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</si>
  <si>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</si>
  <si>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</si>
  <si>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</si>
  <si>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</si>
  <si>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</si>
  <si>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</si>
  <si>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</si>
  <si>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</si>
  <si>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</si>
  <si>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</si>
  <si>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</si>
  <si>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</si>
  <si>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</si>
  <si>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</si>
  <si>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</si>
  <si>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</si>
  <si>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</si>
  <si>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</si>
  <si>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</si>
  <si>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</si>
  <si>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</si>
  <si>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</si>
  <si>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</si>
  <si>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</si>
  <si>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</si>
  <si>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</si>
  <si>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</si>
  <si>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</si>
  <si>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</si>
  <si>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</si>
  <si>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</si>
  <si>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</si>
  <si>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</si>
  <si>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</si>
  <si>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</si>
  <si>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</si>
  <si>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</si>
  <si>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</si>
  <si>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</si>
  <si>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</si>
  <si>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</si>
  <si>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</si>
  <si>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</si>
  <si>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</si>
  <si>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</si>
  <si>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</si>
  <si>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</si>
  <si>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</si>
  <si>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</si>
  <si>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</si>
  <si>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</si>
  <si>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</si>
  <si>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</si>
  <si>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</si>
  <si>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</si>
  <si>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</si>
  <si>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</si>
  <si>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</si>
  <si>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</si>
  <si>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</si>
  <si>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</si>
  <si>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</si>
  <si>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</si>
  <si>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</si>
  <si>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</si>
  <si>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</si>
  <si>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</si>
  <si>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</si>
  <si>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</si>
  <si>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</si>
  <si>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</si>
  <si>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</si>
  <si>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</si>
  <si>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</si>
  <si>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</si>
  <si>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</si>
  <si>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</si>
  <si>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</si>
  <si>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</si>
  <si>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</si>
  <si>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</si>
  <si>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</si>
  <si>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</si>
  <si>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</si>
  <si>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</si>
  <si>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</si>
  <si>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</si>
  <si>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</si>
  <si>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</si>
  <si>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</si>
  <si>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</si>
  <si>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</si>
  <si>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</si>
  <si>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</si>
  <si>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</si>
  <si>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</si>
  <si>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</si>
  <si>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</si>
  <si>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</si>
  <si>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</si>
  <si>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</si>
  <si>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</si>
  <si>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</si>
  <si>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</si>
  <si>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</si>
  <si>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</si>
  <si>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</si>
  <si>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</si>
  <si>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</si>
  <si>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</si>
  <si>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</si>
  <si>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</si>
  <si>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</si>
  <si>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</si>
  <si>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</si>
  <si>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</si>
  <si>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</si>
  <si>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</si>
  <si>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</si>
  <si>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</si>
  <si>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</si>
  <si>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</si>
  <si>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</si>
  <si>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</si>
  <si>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</si>
  <si>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</si>
  <si>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</si>
  <si>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</si>
  <si>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</si>
  <si>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</si>
  <si>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</si>
  <si>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</si>
  <si>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</si>
  <si>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</si>
  <si>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</si>
  <si>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</si>
  <si>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</si>
  <si>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</si>
  <si>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</si>
  <si>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</si>
  <si>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</si>
  <si>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</si>
  <si>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</si>
  <si>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</si>
  <si>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</si>
  <si>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</si>
  <si>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</si>
  <si>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</si>
  <si>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</si>
  <si>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</si>
  <si>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</si>
  <si>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</si>
  <si>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</si>
  <si>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</si>
  <si>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</si>
  <si>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</si>
  <si>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</si>
  <si>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</si>
  <si>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</si>
  <si>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</si>
  <si>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</si>
  <si>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</si>
  <si>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</si>
  <si>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</si>
  <si>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</si>
  <si>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</si>
  <si>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</si>
  <si>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</si>
  <si>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</si>
  <si>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</si>
  <si>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</si>
  <si>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</si>
  <si>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</si>
  <si>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</si>
  <si>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</si>
  <si>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</si>
  <si>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</si>
  <si>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</si>
  <si>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</si>
  <si>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</si>
  <si>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</si>
  <si>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</si>
  <si>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</si>
  <si>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</si>
  <si>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</si>
  <si>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</si>
  <si>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</si>
  <si>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</si>
  <si>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</si>
  <si>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</si>
  <si>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</si>
  <si>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</si>
  <si>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</si>
  <si>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</si>
  <si>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</si>
  <si>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</si>
  <si>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</si>
  <si>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</si>
  <si>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</si>
  <si>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</si>
  <si>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</si>
  <si>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</si>
  <si>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</si>
  <si>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</si>
  <si>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</si>
  <si>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</si>
  <si>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</si>
  <si>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</si>
  <si>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</si>
  <si>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</si>
  <si>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</si>
  <si>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</si>
  <si>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</si>
  <si>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</si>
  <si>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</si>
  <si>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</si>
  <si>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</si>
  <si>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</si>
  <si>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</si>
  <si>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</si>
  <si>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</si>
  <si>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</si>
  <si>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</si>
  <si>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</si>
  <si>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</si>
  <si>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</si>
  <si>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</si>
  <si>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</si>
  <si>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</si>
  <si>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</si>
  <si>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</si>
  <si>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</si>
  <si>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</si>
  <si>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</si>
  <si>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</si>
  <si>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</si>
  <si>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</si>
  <si>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</si>
  <si>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</si>
  <si>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</si>
  <si>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</si>
  <si>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</si>
  <si>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</si>
  <si>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</si>
  <si>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</si>
  <si>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</si>
  <si>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</si>
  <si>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</si>
  <si>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</si>
  <si>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</si>
  <si>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</si>
  <si>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</si>
  <si>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</si>
  <si>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</si>
  <si>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</si>
  <si>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</si>
  <si>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</si>
  <si>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</si>
  <si>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</si>
  <si>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</si>
  <si>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</si>
  <si>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</si>
  <si>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</si>
  <si>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</si>
  <si>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</si>
  <si>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</si>
  <si>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</si>
  <si>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</si>
  <si>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</si>
  <si>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</si>
  <si>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</si>
  <si>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</si>
  <si>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</si>
  <si>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</si>
  <si>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</si>
  <si>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</si>
  <si>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</si>
  <si>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</si>
  <si>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</si>
  <si>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</si>
  <si>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</si>
  <si>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</si>
  <si>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</si>
  <si>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</si>
  <si>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</si>
  <si>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</si>
  <si>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</si>
  <si>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</si>
  <si>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</si>
  <si>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</si>
  <si>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</si>
  <si>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</si>
  <si>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</si>
  <si>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</si>
  <si>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</si>
  <si>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</si>
  <si>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</si>
  <si>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</si>
  <si>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</si>
  <si>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</si>
  <si>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</si>
  <si>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</si>
  <si>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</si>
  <si>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</si>
  <si>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</si>
  <si>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</si>
  <si>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</si>
  <si>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</si>
  <si>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</si>
  <si>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</si>
  <si>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</si>
  <si>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</si>
  <si>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</si>
  <si>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</si>
  <si>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</si>
  <si>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</si>
  <si>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</si>
  <si>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</si>
  <si>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</si>
  <si>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</si>
  <si>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</si>
  <si>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</si>
  <si>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</si>
  <si>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</si>
  <si>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</si>
  <si>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</si>
  <si>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</si>
  <si>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</si>
  <si>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</si>
  <si>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</si>
  <si>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</si>
  <si>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</si>
  <si>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</si>
  <si>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</si>
  <si>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</si>
  <si>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</si>
  <si>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</si>
  <si>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</si>
  <si>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</si>
  <si>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</si>
  <si>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</si>
  <si>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</si>
  <si>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</si>
  <si>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</si>
  <si>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</si>
  <si>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</si>
  <si>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</si>
  <si>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</si>
  <si>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</si>
  <si>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</si>
  <si>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</si>
  <si>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</si>
  <si>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</si>
  <si>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</si>
  <si>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</si>
  <si>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</si>
  <si>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</si>
  <si>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</si>
  <si>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</si>
  <si>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</si>
  <si>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</si>
  <si>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</si>
  <si>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</si>
  <si>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</si>
  <si>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</si>
  <si>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</si>
  <si>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</si>
  <si>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</si>
  <si>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</si>
  <si>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</si>
  <si>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</si>
  <si>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</si>
  <si>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</si>
  <si>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</si>
  <si>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</si>
  <si>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</si>
  <si>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</si>
  <si>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</si>
  <si>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</si>
  <si>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</si>
  <si>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</si>
  <si>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</si>
  <si>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</si>
  <si>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</si>
  <si>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</si>
  <si>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</si>
  <si>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</si>
  <si>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</si>
  <si>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</si>
  <si>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</si>
  <si>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</si>
  <si>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</si>
  <si>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</si>
  <si>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</si>
  <si>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</si>
  <si>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</si>
  <si>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</si>
  <si>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</si>
  <si>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</si>
  <si>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</si>
  <si>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</si>
  <si>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</si>
  <si>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</si>
  <si>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</si>
  <si>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</si>
  <si>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</si>
  <si>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</si>
  <si>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</si>
  <si>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</si>
  <si>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</si>
  <si>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</si>
  <si>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</si>
  <si>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</si>
  <si>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</si>
  <si>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</si>
  <si>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</si>
  <si>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</si>
  <si>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</si>
  <si>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</si>
  <si>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</si>
  <si>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</si>
  <si>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</si>
  <si>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</si>
  <si>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</si>
  <si>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</si>
  <si>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</si>
  <si>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</si>
  <si>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</si>
  <si>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</si>
  <si>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</si>
  <si>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</si>
  <si>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</si>
  <si>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</si>
  <si>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</si>
  <si>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</si>
  <si>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</si>
  <si>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</si>
  <si>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</si>
  <si>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</si>
  <si>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</si>
  <si>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</si>
  <si>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</si>
  <si>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</si>
  <si>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</si>
  <si>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</si>
  <si>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</si>
  <si>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</si>
  <si>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</si>
  <si>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</si>
  <si>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</si>
  <si>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</si>
  <si>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</si>
  <si>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</si>
  <si>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</si>
  <si>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</si>
  <si>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</si>
  <si>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</si>
  <si>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</si>
  <si>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</si>
  <si>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</si>
  <si>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</si>
  <si>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</si>
  <si>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</si>
  <si>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</si>
  <si>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</si>
  <si>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</si>
  <si>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</si>
  <si>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</si>
  <si>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</si>
  <si>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</si>
  <si>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</si>
  <si>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</si>
  <si>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</si>
  <si>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</si>
  <si>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</si>
  <si>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</si>
  <si>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</si>
  <si>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</si>
  <si>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</si>
  <si>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</si>
  <si>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</si>
  <si>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</si>
  <si>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</si>
  <si>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</si>
  <si>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</si>
  <si>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</si>
  <si>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</si>
  <si>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</si>
  <si>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</si>
  <si>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</si>
  <si>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</si>
  <si>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</si>
  <si>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</si>
  <si>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</si>
  <si>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</si>
  <si>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</si>
  <si>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</si>
  <si>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</si>
  <si>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</si>
  <si>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</si>
  <si>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</si>
  <si>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</si>
  <si>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</si>
  <si>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</si>
  <si>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</si>
  <si>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</si>
  <si>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</si>
  <si>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</si>
  <si>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</si>
  <si>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</si>
  <si>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</si>
  <si>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</si>
  <si>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</si>
  <si>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</si>
  <si>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</si>
  <si>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</si>
  <si>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</si>
  <si>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</si>
  <si>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</si>
  <si>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</si>
  <si>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</si>
  <si>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</si>
  <si>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</si>
  <si>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</si>
  <si>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</si>
  <si>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</si>
  <si>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</si>
  <si>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</si>
  <si>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</si>
  <si>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</si>
  <si>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</si>
  <si>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</si>
  <si>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</si>
  <si>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</si>
  <si>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</si>
  <si>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</si>
  <si>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</si>
  <si>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</si>
  <si>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</si>
  <si>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</si>
  <si>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</si>
  <si>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</si>
  <si>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</si>
  <si>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</si>
  <si>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</si>
  <si>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</si>
  <si>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</si>
  <si>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</si>
  <si>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</si>
  <si>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</si>
  <si>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</si>
  <si>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</si>
  <si>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</si>
  <si>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</si>
  <si>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</si>
  <si>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</si>
  <si>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</si>
  <si>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</si>
  <si>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</si>
  <si>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</si>
  <si>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</si>
  <si>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</si>
  <si>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</si>
  <si>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</si>
  <si>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</si>
  <si>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</si>
  <si>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</si>
  <si>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</si>
  <si>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</si>
  <si>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</si>
  <si>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</si>
  <si>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</si>
  <si>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</si>
  <si>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</si>
  <si>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</si>
  <si>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</si>
  <si>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</si>
  <si>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</si>
  <si>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</si>
  <si>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</si>
  <si>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</si>
  <si>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</si>
  <si>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</si>
  <si>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</si>
  <si>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</si>
  <si>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</si>
  <si>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</si>
  <si>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</si>
  <si>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</si>
  <si>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</si>
  <si>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</si>
  <si>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</si>
  <si>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</si>
  <si>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</si>
  <si>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</si>
  <si>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</si>
  <si>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</si>
  <si>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</si>
  <si>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</si>
  <si>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</si>
  <si>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</si>
  <si>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</si>
  <si>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</si>
  <si>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</si>
  <si>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</si>
  <si>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</si>
  <si>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</si>
  <si>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</si>
  <si>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</si>
  <si>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</si>
  <si>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</si>
  <si>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</si>
  <si>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</si>
  <si>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</si>
  <si>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</si>
  <si>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</si>
  <si>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</si>
  <si>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</si>
  <si>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</si>
  <si>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</si>
  <si>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</si>
  <si>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</si>
  <si>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</si>
  <si>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</si>
  <si>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</si>
  <si>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</si>
  <si>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</si>
  <si>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</si>
  <si>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</si>
  <si>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</si>
  <si>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</si>
  <si>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</si>
  <si>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</si>
  <si>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</si>
  <si>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</si>
  <si>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</si>
  <si>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</si>
  <si>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</si>
  <si>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</si>
  <si>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</si>
  <si>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</si>
  <si>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</si>
  <si>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</si>
  <si>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</si>
  <si>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</si>
  <si>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</si>
  <si>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</si>
  <si>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</si>
  <si>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</si>
  <si>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</si>
  <si>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</si>
  <si>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</si>
  <si>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</si>
  <si>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</si>
  <si>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</si>
  <si>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</si>
  <si>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</si>
  <si>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</si>
  <si>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</si>
  <si>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</si>
  <si>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</si>
  <si>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</si>
  <si>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</si>
  <si>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</si>
  <si>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</si>
  <si>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</si>
  <si>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</si>
  <si>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</si>
  <si>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</si>
  <si>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</si>
  <si>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</si>
  <si>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</si>
  <si>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</si>
  <si>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</si>
  <si>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</si>
  <si>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</si>
  <si>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</si>
  <si>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</si>
  <si>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</si>
  <si>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</si>
  <si>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</si>
  <si>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</si>
  <si>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</si>
  <si>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</si>
  <si>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</si>
  <si>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</si>
  <si>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</si>
  <si>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</si>
  <si>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</si>
  <si>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</si>
  <si>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</si>
  <si>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</si>
  <si>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</si>
  <si>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</si>
  <si>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</si>
  <si>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</si>
  <si>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</si>
  <si>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</si>
  <si>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</si>
  <si>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</si>
  <si>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</si>
  <si>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</si>
  <si>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</si>
  <si>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</si>
  <si>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</si>
  <si>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</si>
  <si>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</si>
  <si>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</si>
  <si>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</si>
  <si>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</si>
  <si>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</si>
  <si>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</si>
  <si>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</si>
  <si>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</si>
  <si>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</si>
  <si>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</si>
  <si>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</si>
  <si>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</si>
  <si>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</si>
  <si>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</si>
  <si>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</si>
  <si>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</si>
  <si>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</si>
  <si>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</si>
  <si>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</si>
  <si>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</si>
  <si>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</si>
  <si>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</si>
  <si>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</si>
  <si>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</si>
  <si>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</si>
  <si>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</si>
  <si>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</si>
  <si>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</si>
  <si>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</si>
  <si>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</si>
  <si>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</si>
  <si>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</si>
  <si>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</si>
  <si>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</si>
  <si>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</si>
  <si>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</si>
  <si>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</si>
  <si>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</si>
  <si>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</si>
  <si>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</si>
  <si>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</si>
  <si>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</si>
  <si>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</si>
  <si>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</si>
  <si>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</si>
  <si>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</si>
  <si>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</si>
  <si>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</si>
  <si>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</si>
  <si>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</si>
  <si>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</si>
  <si>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</si>
  <si>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</si>
  <si>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</si>
  <si>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</si>
  <si>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</si>
  <si>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</si>
  <si>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</si>
  <si>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</si>
  <si>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</si>
  <si>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</si>
  <si>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</si>
  <si>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</si>
  <si>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</si>
  <si>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</si>
  <si>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</si>
  <si>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</si>
  <si>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</si>
  <si>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</si>
  <si>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</si>
  <si>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</si>
  <si>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</si>
  <si>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</si>
  <si>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</si>
  <si>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</si>
  <si>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</si>
  <si>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</si>
  <si>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</si>
  <si>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</si>
  <si>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</si>
  <si>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</si>
  <si>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</si>
  <si>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</si>
  <si>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</si>
  <si>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</si>
  <si>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</si>
  <si>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</si>
  <si>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</si>
  <si>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</si>
  <si>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</si>
  <si>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</si>
  <si>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</si>
  <si>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</si>
  <si>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</si>
  <si>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</si>
  <si>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</si>
  <si>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</si>
  <si>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</si>
  <si>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</si>
  <si>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</si>
  <si>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</si>
  <si>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</si>
  <si>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</si>
  <si>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</si>
  <si>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</si>
  <si>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</si>
  <si>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</si>
  <si>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</si>
  <si>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</si>
  <si>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</si>
  <si>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</si>
  <si>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</si>
  <si>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</si>
  <si>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</si>
  <si>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</si>
  <si>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</si>
  <si>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</si>
  <si>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</si>
  <si>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</si>
  <si>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</si>
  <si>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</si>
  <si>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</si>
  <si>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</si>
  <si>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</si>
  <si>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</si>
  <si>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</si>
  <si>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</si>
  <si>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</si>
  <si>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</si>
  <si>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</si>
  <si>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</si>
  <si>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</si>
  <si>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</si>
  <si>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</si>
  <si>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</si>
  <si>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</si>
  <si>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</si>
  <si>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</si>
  <si>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</si>
  <si>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</si>
  <si>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</si>
  <si>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</si>
  <si>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</si>
  <si>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</si>
  <si>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</si>
  <si>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</si>
  <si>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</si>
  <si>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</si>
  <si>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</si>
  <si>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</si>
  <si>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</si>
  <si>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</si>
  <si>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</si>
  <si>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</si>
  <si>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</si>
  <si>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</si>
  <si>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</si>
  <si>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</si>
  <si>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</si>
  <si>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</si>
  <si>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</si>
  <si>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</si>
  <si>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</si>
  <si>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</si>
  <si>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</si>
  <si>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</si>
  <si>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</si>
  <si>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</si>
  <si>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</si>
  <si>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</si>
  <si>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</si>
  <si>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</si>
  <si>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</si>
  <si>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</si>
  <si>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</si>
  <si>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</si>
  <si>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</si>
  <si>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</si>
  <si>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</si>
  <si>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</si>
  <si>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</si>
  <si>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</si>
  <si>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</si>
  <si>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</si>
  <si>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</si>
  <si>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</si>
  <si>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</si>
  <si>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</si>
  <si>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</si>
  <si>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</si>
  <si>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</si>
  <si>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</si>
  <si>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</si>
  <si>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</si>
  <si>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</si>
  <si>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</si>
  <si>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</si>
  <si>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</si>
  <si>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</si>
  <si>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</si>
  <si>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</si>
  <si>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</si>
  <si>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</si>
  <si>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</si>
  <si>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</si>
  <si>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</si>
  <si>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</si>
  <si>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</si>
  <si>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</si>
  <si>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</si>
  <si>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</si>
  <si>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</si>
  <si>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</si>
  <si>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</si>
  <si>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</si>
  <si>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</si>
  <si>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</si>
  <si>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</si>
  <si>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</si>
  <si>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</si>
  <si>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</si>
  <si>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</si>
  <si>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</si>
  <si>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</si>
  <si>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</si>
  <si>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</si>
  <si>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</si>
  <si>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</si>
  <si>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</si>
  <si>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</si>
  <si>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</si>
  <si>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</si>
  <si>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</si>
  <si>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</si>
  <si>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</si>
  <si>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</si>
  <si>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</si>
  <si>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</si>
  <si>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</si>
  <si>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</si>
  <si>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</si>
  <si>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</si>
  <si>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</si>
  <si>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</si>
  <si>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</si>
  <si>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</si>
  <si>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</si>
  <si>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</si>
  <si>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</si>
  <si>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</si>
  <si>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</si>
  <si>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</si>
  <si>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</si>
  <si>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</si>
  <si>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</si>
  <si>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</si>
  <si>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</si>
  <si>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</si>
  <si>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</si>
  <si>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</si>
  <si>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</si>
  <si>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</si>
  <si>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</si>
  <si>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</si>
  <si>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</si>
  <si>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</si>
  <si>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</si>
  <si>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</si>
  <si>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</si>
  <si>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</si>
  <si>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</si>
  <si>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</si>
  <si>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</si>
  <si>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</si>
  <si>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</si>
  <si>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</si>
  <si>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</si>
  <si>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</si>
  <si>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</si>
  <si>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</si>
  <si>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</si>
  <si>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</si>
  <si>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</si>
  <si>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</si>
  <si>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</si>
  <si>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</si>
  <si>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</si>
  <si>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</si>
  <si>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</si>
  <si>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</si>
  <si>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</si>
  <si>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</si>
  <si>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</si>
  <si>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</si>
  <si>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</si>
  <si>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</si>
  <si>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</si>
  <si>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</si>
  <si>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</si>
  <si>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</si>
  <si>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</si>
  <si>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</si>
  <si>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</si>
  <si>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</si>
  <si>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</si>
  <si>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</si>
  <si>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</si>
  <si>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</si>
  <si>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</si>
  <si>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</si>
  <si>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</si>
  <si>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</si>
  <si>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</si>
  <si>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</si>
  <si>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</si>
  <si>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</si>
  <si>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</si>
  <si>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</si>
  <si>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</si>
  <si>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</si>
  <si>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</si>
  <si>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</si>
  <si>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</si>
  <si>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</si>
  <si>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</si>
  <si>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</si>
  <si>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</si>
  <si>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</si>
  <si>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</si>
  <si>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</si>
  <si>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</si>
  <si>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</si>
  <si>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</si>
  <si>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</si>
  <si>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</si>
  <si>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</si>
  <si>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</si>
  <si>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</si>
  <si>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</si>
  <si>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</si>
  <si>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</si>
  <si>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</si>
  <si>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</si>
  <si>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</si>
  <si>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</si>
  <si>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</si>
  <si>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</si>
  <si>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</si>
  <si>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</si>
  <si>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</si>
  <si>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</si>
  <si>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</si>
  <si>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</si>
  <si>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</si>
  <si>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</si>
  <si>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</si>
  <si>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</si>
  <si>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</si>
  <si>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</si>
  <si>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</si>
  <si>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</si>
  <si>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</si>
  <si>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</si>
  <si>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</si>
  <si>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</si>
  <si>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</si>
  <si>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</si>
  <si>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</si>
  <si>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</si>
  <si>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</si>
  <si>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</si>
  <si>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</si>
  <si>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</si>
  <si>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</si>
  <si>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</si>
  <si>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</si>
  <si>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</si>
  <si>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</si>
  <si>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</si>
  <si>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</si>
  <si>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</si>
  <si>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</si>
  <si>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</si>
  <si>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</si>
  <si>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</si>
  <si>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</si>
  <si>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</si>
  <si>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</si>
  <si>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</si>
  <si>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</si>
  <si>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</si>
  <si>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</si>
  <si>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</si>
  <si>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</si>
  <si>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</si>
  <si>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</si>
  <si>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</si>
  <si>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</si>
  <si>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</si>
  <si>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</si>
  <si>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</si>
  <si>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</si>
  <si>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</si>
  <si>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</si>
  <si>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</si>
  <si>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</si>
  <si>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</si>
  <si>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</si>
  <si>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</si>
  <si>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</si>
  <si>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</si>
  <si>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</si>
  <si>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</si>
  <si>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</si>
  <si>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</si>
  <si>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</si>
  <si>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</si>
  <si>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</si>
  <si>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</si>
  <si>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</si>
  <si>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</si>
  <si>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</si>
  <si>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</si>
  <si>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</si>
  <si>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</si>
  <si>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</si>
  <si>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</si>
  <si>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</si>
  <si>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</si>
  <si>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</si>
  <si>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</si>
  <si>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</si>
  <si>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</si>
  <si>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</si>
  <si>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</si>
  <si>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</si>
  <si>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</si>
  <si>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</si>
  <si>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</si>
  <si>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</si>
  <si>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</si>
  <si>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</si>
  <si>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</si>
  <si>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</si>
  <si>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</si>
  <si>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</si>
  <si>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</si>
  <si>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</si>
  <si>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</si>
  <si>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</si>
  <si>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</si>
  <si>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</si>
  <si>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</si>
  <si>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</si>
  <si>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</si>
  <si>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</si>
  <si>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</si>
  <si>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</si>
  <si>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</si>
  <si>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</si>
  <si>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</si>
  <si>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</si>
  <si>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</si>
  <si>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</si>
  <si>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</si>
  <si>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</si>
  <si>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</si>
  <si>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</si>
  <si>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</si>
  <si>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</si>
  <si>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</si>
  <si>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</si>
  <si>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</si>
  <si>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</si>
  <si>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</si>
  <si>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</si>
  <si>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</si>
  <si>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</si>
  <si>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</si>
  <si>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</si>
  <si>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</si>
  <si>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</si>
  <si>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</si>
  <si>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</si>
  <si>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</si>
  <si>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</si>
  <si>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</si>
  <si>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</si>
  <si>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</si>
  <si>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</si>
  <si>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</si>
  <si>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</si>
  <si>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</si>
  <si>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</si>
  <si>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</si>
  <si>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</si>
  <si>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</si>
  <si>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</si>
  <si>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</si>
  <si>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</si>
  <si>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</si>
  <si>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</si>
  <si>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</si>
  <si>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</si>
  <si>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</si>
  <si>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</si>
  <si>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</si>
  <si>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</si>
  <si>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</si>
  <si>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</si>
  <si>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</si>
  <si>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</si>
  <si>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</si>
  <si>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</si>
  <si>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</si>
  <si>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</si>
  <si>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</si>
  <si>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</si>
  <si>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</si>
  <si>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</si>
  <si>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</si>
  <si>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</si>
  <si>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</si>
  <si>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</si>
  <si>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</si>
  <si>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</si>
  <si>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</si>
  <si>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</si>
  <si>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</si>
  <si>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</si>
  <si>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</si>
  <si>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</si>
  <si>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</si>
  <si>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</si>
  <si>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</si>
  <si>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</si>
  <si>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</si>
  <si>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</si>
  <si>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</si>
  <si>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</si>
  <si>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</si>
  <si>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</si>
  <si>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</si>
  <si>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</si>
  <si>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</si>
  <si>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</si>
  <si>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</si>
  <si>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</si>
  <si>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</si>
  <si>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</si>
  <si>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</si>
  <si>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</si>
  <si>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</si>
  <si>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</si>
  <si>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</si>
  <si>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</si>
  <si>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</si>
  <si>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</si>
  <si>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</si>
  <si>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</si>
  <si>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</si>
  <si>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</si>
  <si>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</si>
  <si>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</si>
  <si>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</si>
  <si>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</si>
  <si>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</si>
  <si>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</si>
  <si>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</si>
  <si>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</si>
  <si>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</si>
  <si>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</si>
  <si>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</si>
  <si>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</si>
  <si>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</si>
  <si>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</si>
  <si>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</si>
  <si>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</si>
  <si>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</si>
  <si>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</si>
  <si>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</si>
  <si>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</si>
  <si>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</si>
  <si>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</si>
  <si>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</si>
  <si>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</si>
  <si>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</si>
  <si>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</si>
  <si>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</si>
  <si>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</si>
  <si>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</si>
  <si>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</si>
  <si>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</si>
  <si>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</si>
  <si>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</si>
  <si>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</si>
  <si>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</si>
  <si>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</si>
  <si>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</si>
  <si>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</si>
  <si>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</si>
  <si>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</si>
  <si>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</si>
  <si>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</si>
  <si>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</si>
  <si>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</si>
  <si>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</si>
  <si>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</si>
  <si>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</si>
  <si>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</si>
  <si>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</si>
  <si>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</si>
  <si>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</si>
  <si>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</si>
  <si>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</si>
  <si>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</si>
  <si>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</si>
  <si>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</si>
  <si>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</si>
  <si>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</si>
  <si>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</si>
  <si>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</si>
  <si>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</si>
  <si>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</si>
  <si>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</si>
  <si>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</si>
  <si>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</si>
  <si>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</si>
  <si>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</si>
  <si>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</si>
  <si>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</si>
  <si>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</si>
  <si>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</si>
  <si>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</si>
  <si>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</si>
  <si>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</si>
  <si>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</si>
  <si>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</si>
  <si>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</si>
  <si>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</si>
  <si>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</si>
  <si>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</si>
  <si>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</si>
  <si>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</si>
  <si>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</si>
  <si>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</si>
  <si>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</si>
  <si>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</si>
  <si>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</si>
  <si>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</si>
  <si>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</si>
  <si>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</si>
  <si>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</si>
  <si>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</si>
  <si>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</si>
  <si>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</si>
  <si>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</si>
  <si>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</si>
  <si>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</si>
  <si>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</si>
  <si>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</si>
  <si>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</si>
  <si>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</si>
  <si>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</si>
  <si>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</si>
  <si>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</si>
  <si>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</si>
  <si>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</si>
  <si>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</si>
  <si>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</si>
  <si>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</si>
  <si>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</si>
  <si>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</si>
  <si>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</si>
  <si>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</si>
  <si>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</si>
  <si>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</si>
  <si>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</si>
  <si>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</si>
  <si>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</si>
  <si>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</si>
  <si>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</si>
  <si>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</si>
  <si>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</si>
  <si>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</si>
  <si>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</si>
  <si>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</si>
  <si>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</si>
  <si>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</si>
  <si>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</si>
  <si>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</si>
  <si>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</si>
  <si>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</si>
  <si>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</si>
  <si>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</si>
  <si>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</si>
  <si>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</si>
  <si>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</si>
  <si>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</si>
  <si>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</si>
  <si>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</si>
  <si>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</si>
  <si>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</si>
  <si>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</si>
  <si>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</si>
  <si>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</si>
  <si>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</si>
  <si>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</si>
  <si>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</si>
  <si>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</si>
  <si>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</si>
  <si>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</si>
  <si>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</si>
  <si>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</si>
  <si>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</si>
  <si>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</si>
  <si>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</si>
  <si>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</si>
  <si>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</si>
  <si>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</si>
  <si>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</si>
  <si>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</si>
  <si>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</si>
  <si>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</si>
  <si>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</si>
  <si>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</si>
  <si>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</si>
  <si>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</si>
  <si>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</si>
  <si>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</si>
  <si>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</si>
  <si>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</si>
  <si>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</si>
  <si>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</si>
  <si>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</si>
  <si>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</si>
  <si>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</si>
  <si>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</si>
  <si>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</si>
  <si>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</si>
  <si>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</si>
  <si>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</si>
  <si>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</si>
  <si>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</si>
  <si>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</si>
  <si>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</si>
  <si>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</si>
  <si>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</si>
  <si>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</si>
  <si>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</si>
  <si>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</si>
  <si>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</si>
  <si>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</si>
  <si>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</si>
  <si>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</si>
  <si>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</si>
  <si>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</si>
  <si>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</si>
  <si>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</si>
  <si>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</si>
  <si>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</si>
  <si>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</si>
  <si>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</si>
  <si>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</si>
  <si>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</si>
  <si>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</si>
  <si>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</si>
  <si>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</si>
  <si>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</si>
  <si>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</si>
  <si>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</si>
  <si>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</si>
  <si>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</si>
  <si>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</si>
  <si>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</si>
  <si>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</si>
  <si>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</si>
  <si>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</si>
  <si>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</si>
  <si>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</si>
  <si>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</si>
  <si>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</si>
  <si>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</si>
  <si>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</si>
  <si>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</si>
  <si>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</si>
  <si>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</si>
  <si>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</si>
  <si>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</si>
  <si>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</si>
  <si>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</si>
  <si>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</si>
  <si>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</si>
  <si>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</si>
  <si>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</si>
  <si>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</si>
  <si>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</si>
  <si>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</si>
  <si>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</si>
  <si>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</si>
  <si>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</si>
  <si>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</si>
  <si>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</si>
  <si>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</si>
  <si>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</si>
  <si>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</si>
  <si>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</si>
  <si>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</si>
  <si>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</si>
  <si>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</si>
  <si>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</si>
  <si>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</si>
  <si>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</si>
  <si>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</si>
  <si>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</si>
  <si>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</si>
  <si>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</si>
  <si>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</si>
  <si>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</si>
  <si>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</si>
  <si>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</si>
  <si>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</si>
  <si>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</si>
  <si>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</si>
  <si>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</si>
  <si>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</si>
  <si>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</si>
  <si>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</si>
  <si>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</si>
  <si>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</si>
  <si>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</si>
  <si>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</si>
  <si>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</si>
  <si>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</si>
  <si>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</si>
  <si>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</si>
  <si>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</si>
  <si>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</si>
  <si>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</si>
  <si>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</si>
  <si>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</si>
  <si>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</si>
  <si>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</si>
  <si>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</si>
  <si>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</si>
  <si>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</si>
  <si>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</si>
  <si>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</si>
  <si>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</si>
  <si>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</si>
  <si>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</si>
  <si>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</si>
  <si>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</si>
  <si>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</si>
  <si>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</si>
  <si>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</si>
  <si>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</si>
  <si>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</si>
  <si>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</si>
  <si>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</si>
  <si>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</si>
  <si>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</si>
  <si>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</si>
  <si>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</si>
  <si>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</si>
  <si>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</si>
  <si>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</si>
  <si>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</si>
  <si>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</si>
  <si>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</si>
  <si>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</si>
  <si>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</si>
  <si>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</si>
  <si>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</si>
  <si>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</si>
  <si>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</si>
  <si>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</si>
  <si>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</si>
  <si>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</si>
  <si>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</si>
  <si>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</si>
  <si>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</si>
  <si>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</si>
  <si>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</si>
  <si>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</si>
  <si>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</si>
  <si>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</si>
  <si>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</si>
  <si>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</si>
  <si>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</si>
  <si>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</si>
  <si>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</si>
  <si>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</si>
  <si>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</si>
  <si>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</si>
  <si>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</si>
  <si>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</si>
  <si>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</si>
  <si>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</si>
  <si>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</si>
  <si>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</si>
  <si>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</si>
  <si>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</si>
  <si>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</si>
  <si>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</si>
  <si>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</si>
  <si>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</si>
  <si>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</si>
  <si>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</si>
  <si>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</si>
  <si>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</si>
  <si>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</si>
  <si>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</si>
  <si>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</si>
  <si>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</si>
  <si>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</si>
  <si>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</si>
  <si>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</si>
  <si>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</si>
  <si>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</si>
  <si>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</si>
  <si>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</si>
  <si>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</si>
  <si>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</si>
  <si>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</si>
  <si>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</si>
  <si>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</si>
  <si>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</si>
  <si>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</si>
  <si>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</si>
  <si>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</si>
  <si>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</si>
  <si>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</si>
  <si>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</si>
  <si>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</si>
  <si>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</si>
  <si>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</si>
  <si>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</si>
  <si>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</si>
  <si>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</si>
  <si>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</si>
  <si>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</si>
  <si>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</si>
  <si>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</si>
  <si>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</si>
  <si>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</si>
  <si>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</si>
  <si>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</si>
  <si>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</si>
  <si>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</si>
  <si>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</si>
  <si>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</si>
  <si>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</si>
  <si>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</si>
  <si>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</si>
  <si>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</si>
  <si>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</si>
  <si>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</si>
  <si>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</si>
  <si>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</si>
  <si>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</si>
  <si>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</si>
  <si>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</si>
  <si>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</si>
  <si>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</si>
  <si>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</si>
  <si>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</si>
  <si>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</si>
  <si>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</si>
  <si>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</si>
  <si>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</si>
  <si>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</si>
  <si>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</si>
  <si>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</si>
  <si>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</si>
  <si>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</si>
  <si>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</si>
  <si>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</si>
  <si>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</si>
  <si>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</si>
  <si>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</si>
  <si>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</si>
  <si>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</si>
  <si>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</si>
  <si>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</si>
  <si>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</si>
  <si>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</si>
  <si>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</si>
  <si>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</si>
  <si>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</si>
  <si>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</si>
  <si>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</si>
  <si>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</si>
  <si>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</si>
  <si>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</si>
  <si>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</si>
  <si>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</si>
  <si>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</si>
  <si>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</si>
  <si>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</si>
  <si>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</si>
  <si>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</si>
  <si>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</si>
  <si>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</si>
  <si>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</si>
  <si>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</si>
  <si>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</si>
  <si>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</si>
  <si>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</si>
  <si>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</si>
  <si>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</si>
  <si>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</si>
  <si>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</si>
  <si>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</si>
  <si>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</si>
  <si>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</si>
  <si>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</si>
  <si>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</si>
  <si>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</si>
  <si>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</si>
  <si>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</si>
  <si>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</si>
  <si>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</si>
  <si>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</si>
  <si>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</si>
  <si>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</si>
  <si>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</si>
  <si>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</si>
  <si>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</si>
  <si>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</si>
  <si>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</si>
  <si>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</si>
  <si>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</si>
  <si>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</si>
  <si>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</si>
  <si>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</si>
  <si>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</si>
  <si>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</si>
  <si>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</si>
  <si>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</si>
  <si>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</si>
  <si>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</si>
  <si>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</si>
  <si>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</si>
  <si>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</si>
  <si>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</si>
  <si>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</si>
  <si>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</si>
  <si>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</si>
  <si>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</si>
  <si>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</si>
  <si>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</si>
  <si>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</si>
  <si>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</si>
  <si>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</si>
  <si>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</si>
  <si>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</si>
  <si>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</si>
  <si>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</si>
  <si>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</si>
  <si>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</si>
  <si>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</si>
  <si>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</si>
  <si>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</si>
  <si>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</si>
  <si>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</si>
  <si>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</si>
  <si>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</si>
  <si>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</si>
  <si>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</si>
  <si>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</si>
  <si>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</si>
  <si>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</si>
  <si>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</si>
  <si>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</si>
  <si>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</si>
  <si>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</si>
  <si>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</si>
  <si>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</si>
  <si>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</si>
  <si>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</si>
  <si>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</si>
  <si>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</si>
  <si>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</si>
  <si>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</si>
  <si>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</si>
  <si>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</si>
  <si>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</si>
  <si>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</si>
  <si>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</si>
  <si>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</si>
  <si>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</si>
  <si>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</si>
  <si>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</si>
  <si>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</si>
  <si>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</si>
  <si>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</si>
  <si>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</si>
  <si>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</si>
  <si>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</si>
  <si>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</si>
  <si>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</si>
  <si>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</si>
  <si>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</si>
  <si>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</si>
  <si>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</si>
  <si>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</si>
  <si>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</si>
  <si>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</si>
  <si>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</si>
  <si>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</si>
  <si>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</si>
  <si>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</si>
  <si>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</si>
  <si>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</si>
  <si>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</si>
  <si>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</si>
  <si>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</si>
  <si>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</si>
  <si>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</si>
  <si>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</si>
  <si>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</si>
  <si>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</si>
  <si>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</si>
  <si>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</si>
  <si>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</si>
  <si>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</si>
  <si>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</si>
  <si>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</si>
  <si>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</si>
  <si>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</si>
  <si>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</si>
  <si>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</si>
  <si>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</si>
  <si>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</si>
  <si>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</si>
  <si>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</si>
  <si>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</si>
  <si>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</si>
  <si>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</si>
  <si>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</si>
  <si>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</si>
  <si>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</si>
  <si>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</si>
  <si>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</si>
  <si>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</si>
  <si>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</si>
  <si>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</si>
  <si>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</si>
  <si>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</si>
  <si>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</si>
  <si>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</si>
  <si>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</si>
  <si>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</si>
  <si>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</si>
  <si>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</si>
  <si>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</si>
  <si>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</si>
  <si>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</si>
  <si>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</si>
  <si>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</si>
  <si>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</si>
  <si>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</si>
  <si>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</si>
  <si>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</si>
  <si>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</si>
  <si>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</si>
  <si>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</si>
  <si>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</si>
  <si>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</si>
  <si>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</si>
  <si>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</si>
  <si>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</si>
  <si>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</si>
  <si>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</si>
  <si>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</si>
  <si>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</si>
  <si>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</si>
  <si>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</si>
  <si>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</si>
  <si>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</si>
  <si>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</si>
  <si>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</si>
  <si>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</si>
  <si>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</si>
  <si>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</si>
  <si>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</si>
  <si>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</si>
  <si>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</si>
  <si>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</si>
  <si>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</si>
  <si>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</si>
  <si>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</si>
  <si>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</si>
  <si>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</si>
  <si>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</si>
  <si>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</si>
  <si>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</si>
  <si>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</si>
  <si>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</si>
  <si>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</si>
  <si>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</si>
  <si>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</si>
  <si>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</si>
  <si>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</si>
  <si>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</si>
  <si>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</si>
  <si>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</si>
  <si>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</si>
  <si>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</si>
  <si>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</si>
  <si>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</si>
  <si>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</si>
  <si>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</si>
  <si>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</si>
  <si>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</si>
  <si>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</si>
  <si>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</si>
  <si>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</si>
  <si>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</si>
  <si>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</si>
  <si>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</si>
  <si>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</si>
  <si>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</si>
  <si>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</si>
  <si>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</si>
  <si>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</si>
  <si>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</si>
  <si>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</si>
  <si>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</si>
  <si>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</si>
  <si>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</si>
  <si>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</si>
  <si>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</si>
  <si>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</si>
  <si>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</si>
  <si>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</si>
  <si>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</si>
  <si>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</si>
  <si>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</si>
  <si>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</si>
  <si>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</si>
  <si>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</si>
  <si>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</si>
  <si>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</si>
  <si>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</si>
  <si>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</si>
  <si>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</si>
  <si>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</si>
  <si>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</si>
  <si>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</si>
  <si>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</si>
  <si>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</si>
  <si>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</si>
  <si>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</si>
  <si>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</si>
  <si>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</si>
  <si>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</si>
  <si>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</si>
  <si>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</si>
  <si>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</si>
  <si>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</si>
  <si>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</si>
  <si>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</si>
  <si>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</si>
  <si>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</si>
  <si>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</si>
  <si>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</si>
  <si>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</si>
  <si>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</si>
  <si>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</si>
  <si>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</si>
  <si>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</si>
  <si>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</si>
  <si>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</si>
  <si>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</si>
  <si>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</si>
  <si>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</si>
  <si>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</si>
  <si>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</si>
  <si>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</si>
  <si>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</si>
  <si>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</si>
  <si>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</si>
  <si>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</si>
  <si>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</si>
  <si>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</si>
  <si>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</si>
  <si>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</si>
  <si>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</si>
  <si>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</si>
  <si>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</si>
  <si>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</si>
  <si>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</si>
  <si>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</si>
  <si>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</si>
  <si>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</si>
  <si>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</si>
  <si>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</si>
  <si>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</si>
  <si>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</si>
  <si>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</si>
  <si>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</si>
  <si>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</si>
  <si>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</si>
  <si>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</si>
  <si>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</si>
  <si>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</si>
  <si>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</si>
  <si>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</si>
  <si>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</si>
  <si>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</si>
  <si>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</si>
  <si>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</si>
  <si>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</si>
  <si>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</si>
  <si>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</si>
  <si>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</si>
  <si>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</si>
  <si>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</si>
  <si>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</si>
  <si>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</si>
  <si>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</si>
  <si>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</si>
  <si>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</si>
  <si>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</si>
  <si>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</si>
  <si>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</si>
  <si>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</si>
  <si>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</si>
  <si>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</si>
  <si>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</si>
  <si>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</si>
  <si>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</si>
  <si>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</si>
  <si>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</si>
  <si>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</si>
  <si>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</si>
  <si>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</si>
  <si>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</si>
  <si>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</si>
  <si>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</si>
  <si>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</si>
  <si>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</si>
  <si>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</si>
  <si>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</si>
  <si>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</si>
  <si>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</si>
  <si>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</si>
  <si>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</si>
  <si>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</si>
  <si>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</si>
  <si>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</si>
  <si>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</si>
  <si>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</si>
  <si>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</si>
  <si>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</si>
  <si>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</si>
  <si>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</si>
  <si>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</si>
  <si>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</si>
  <si>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</si>
  <si>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</si>
  <si>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</si>
  <si>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</si>
  <si>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</si>
  <si>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</si>
  <si>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</si>
  <si>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</si>
  <si>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</si>
  <si>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</si>
  <si>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</si>
  <si>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</si>
  <si>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</si>
  <si>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</si>
  <si>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</si>
  <si>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</si>
  <si>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</si>
  <si>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</si>
  <si>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</si>
  <si>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</si>
  <si>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</si>
  <si>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</si>
  <si>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</si>
  <si>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</si>
  <si>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</si>
  <si>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</si>
  <si>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</si>
  <si>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</si>
  <si>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</si>
  <si>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</si>
  <si>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</si>
  <si>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</si>
  <si>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</si>
  <si>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</si>
  <si>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</si>
  <si>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</si>
  <si>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</si>
  <si>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</si>
  <si>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</si>
  <si>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</si>
  <si>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</si>
  <si>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</si>
  <si>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</si>
  <si>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</si>
  <si>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</si>
  <si>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</si>
  <si>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</si>
  <si>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</si>
  <si>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</si>
  <si>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</si>
  <si>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</si>
  <si>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</si>
  <si>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</si>
  <si>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</si>
  <si>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</si>
  <si>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</si>
  <si>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</si>
  <si>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</si>
  <si>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</si>
  <si>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</si>
  <si>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</si>
  <si>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</si>
  <si>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</si>
  <si>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</si>
  <si>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</si>
  <si>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</si>
  <si>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</si>
  <si>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</si>
  <si>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</si>
  <si>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</si>
  <si>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</si>
  <si>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</si>
  <si>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</si>
  <si>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</si>
  <si>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</si>
  <si>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</si>
  <si>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</si>
  <si>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</si>
  <si>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</si>
  <si>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</si>
  <si>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</si>
  <si>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</si>
  <si>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</si>
  <si>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</si>
  <si>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</si>
  <si>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</si>
  <si>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</si>
  <si>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</si>
  <si>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</si>
  <si>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</si>
  <si>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</si>
  <si>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</si>
  <si>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</si>
  <si>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</si>
  <si>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</si>
  <si>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</si>
  <si>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</si>
  <si>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</si>
  <si>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</si>
  <si>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</si>
  <si>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</si>
  <si>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</si>
  <si>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</si>
  <si>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</si>
  <si>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</si>
  <si>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</si>
  <si>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</si>
  <si>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</si>
  <si>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</si>
  <si>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</si>
  <si>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</si>
  <si>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</si>
  <si>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</si>
  <si>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</si>
  <si>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</si>
  <si>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</si>
  <si>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</si>
  <si>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</si>
  <si>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</si>
  <si>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</si>
  <si>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</si>
  <si>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</si>
  <si>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</si>
  <si>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</si>
  <si>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</si>
  <si>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</si>
  <si>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</si>
  <si>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</si>
  <si>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</si>
  <si>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</si>
  <si>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</si>
  <si>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</si>
  <si>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</si>
  <si>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</si>
  <si>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</si>
  <si>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</si>
  <si>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</si>
  <si>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</si>
  <si>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</si>
  <si>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</si>
  <si>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</si>
  <si>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</si>
  <si>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</si>
  <si>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</si>
  <si>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</si>
  <si>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</si>
  <si>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</si>
  <si>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</si>
  <si>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</si>
  <si>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</si>
  <si>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</si>
  <si>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</si>
  <si>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</si>
  <si>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</si>
  <si>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</si>
  <si>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</si>
  <si>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</si>
  <si>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</si>
  <si>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</si>
  <si>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</si>
  <si>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</si>
  <si>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</si>
  <si>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</si>
  <si>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</si>
  <si>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</si>
  <si>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</si>
  <si>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</si>
  <si>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</si>
  <si>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</si>
  <si>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</si>
  <si>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</si>
  <si>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</si>
  <si>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</si>
  <si>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</si>
  <si>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</si>
  <si>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</si>
  <si>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</si>
  <si>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</si>
  <si>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</si>
  <si>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</si>
  <si>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</si>
  <si>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</si>
  <si>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</si>
  <si>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</si>
  <si>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</si>
  <si>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</si>
  <si>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</si>
  <si>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</si>
  <si>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</si>
  <si>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</si>
  <si>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</si>
  <si>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</si>
  <si>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</si>
  <si>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</si>
  <si>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</si>
  <si>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</si>
  <si>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</si>
  <si>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</si>
  <si>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</si>
  <si>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</si>
  <si>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</si>
  <si>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</si>
  <si>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</si>
  <si>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</si>
  <si>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</si>
  <si>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</si>
  <si>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</si>
  <si>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</si>
  <si>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</si>
  <si>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</si>
  <si>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</si>
  <si>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</si>
  <si>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</si>
  <si>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</si>
  <si>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</si>
  <si>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</si>
  <si>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</si>
  <si>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</si>
  <si>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</si>
  <si>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</si>
  <si>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</si>
  <si>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</si>
  <si>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</si>
  <si>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</si>
  <si>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</si>
  <si>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</si>
  <si>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</si>
  <si>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</si>
  <si>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</si>
  <si>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</si>
  <si>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</si>
  <si>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</si>
  <si>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</si>
  <si>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</si>
  <si>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</si>
  <si>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</si>
  <si>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</si>
  <si>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</si>
  <si>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</si>
  <si>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</si>
  <si>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</si>
  <si>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</si>
  <si>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</si>
  <si>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</si>
  <si>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</si>
  <si>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</si>
  <si>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</si>
  <si>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</si>
  <si>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</si>
  <si>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</si>
  <si>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</si>
  <si>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</si>
  <si>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</si>
  <si>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</si>
  <si>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</si>
  <si>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</si>
  <si>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</si>
  <si>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</si>
  <si>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</si>
  <si>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</si>
  <si>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</si>
  <si>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</si>
  <si>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</si>
  <si>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</si>
  <si>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</si>
  <si>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</si>
  <si>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</si>
  <si>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</si>
  <si>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</si>
  <si>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</si>
  <si>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</si>
  <si>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</si>
  <si>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</si>
  <si>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</si>
  <si>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</si>
  <si>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</si>
  <si>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</si>
  <si>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</si>
  <si>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</si>
  <si>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</si>
  <si>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</si>
  <si>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</si>
  <si>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</si>
  <si>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</si>
  <si>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</si>
  <si>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</si>
  <si>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</si>
  <si>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</si>
  <si>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</si>
  <si>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</si>
  <si>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</si>
  <si>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</si>
  <si>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</si>
  <si>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</si>
  <si>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</si>
  <si>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</si>
  <si>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</si>
  <si>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</si>
  <si>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</si>
  <si>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</si>
  <si>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</si>
  <si>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</si>
  <si>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</si>
  <si>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</si>
  <si>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</si>
  <si>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</si>
  <si>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</si>
  <si>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</si>
  <si>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</si>
  <si>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</si>
  <si>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</si>
  <si>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</si>
  <si>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</si>
  <si>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</si>
  <si>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</si>
  <si>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</si>
  <si>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</si>
  <si>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</si>
  <si>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</si>
  <si>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</si>
  <si>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</si>
  <si>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</si>
  <si>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</si>
  <si>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</si>
  <si>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</si>
  <si>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</si>
  <si>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</si>
  <si>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</si>
  <si>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</si>
  <si>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</si>
  <si>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</si>
  <si>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</si>
  <si>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</si>
  <si>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</si>
  <si>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</si>
  <si>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</si>
  <si>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</si>
  <si>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</si>
  <si>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</si>
  <si>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</si>
  <si>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</si>
  <si>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</si>
  <si>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</si>
  <si>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</si>
  <si>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</si>
  <si>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</si>
  <si>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</si>
  <si>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</si>
  <si>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</si>
  <si>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</si>
  <si>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</si>
  <si>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</si>
  <si>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</si>
  <si>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</si>
  <si>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</si>
  <si>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</si>
  <si>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</si>
  <si>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</si>
  <si>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</si>
  <si>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</si>
  <si>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</si>
  <si>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</si>
  <si>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</si>
  <si>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</si>
  <si>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</si>
  <si>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</si>
  <si>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</si>
  <si>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</si>
  <si>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</si>
  <si>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</si>
  <si>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</si>
  <si>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</si>
  <si>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</si>
  <si>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</si>
  <si>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</si>
  <si>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</si>
  <si>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</si>
  <si>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</si>
  <si>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</si>
  <si>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</si>
  <si>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</si>
  <si>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</si>
  <si>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</si>
  <si>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</si>
  <si>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</si>
  <si>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</si>
  <si>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</si>
  <si>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</si>
  <si>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</si>
  <si>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</si>
  <si>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</si>
  <si>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</si>
  <si>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</si>
  <si>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</si>
  <si>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</si>
  <si>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</si>
  <si>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</si>
  <si>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</si>
  <si>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</si>
  <si>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</si>
  <si>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</si>
  <si>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</si>
  <si>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</si>
  <si>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</si>
  <si>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</si>
  <si>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</si>
  <si>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</si>
  <si>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</si>
  <si>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</si>
  <si>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</si>
  <si>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</si>
  <si>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</si>
  <si>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</si>
  <si>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</si>
  <si>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</si>
  <si>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</si>
  <si>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</si>
  <si>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</si>
  <si>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</si>
  <si>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</si>
  <si>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</si>
  <si>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</si>
  <si>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</si>
  <si>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</si>
  <si>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</si>
  <si>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</si>
  <si>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</si>
  <si>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</si>
  <si>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</si>
  <si>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</si>
  <si>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</si>
  <si>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</si>
  <si>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</si>
  <si>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</si>
  <si>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</si>
  <si>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</si>
  <si>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</si>
  <si>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</si>
  <si>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</si>
  <si>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</si>
  <si>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</si>
  <si>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</si>
  <si>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</si>
  <si>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</si>
  <si>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</si>
  <si>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</si>
  <si>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</si>
  <si>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</si>
  <si>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</si>
  <si>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</si>
  <si>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</si>
  <si>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</si>
  <si>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</si>
  <si>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</si>
  <si>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</si>
  <si>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</si>
  <si>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</si>
  <si>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</si>
  <si>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</si>
  <si>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</si>
  <si>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</si>
  <si>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</si>
  <si>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</si>
  <si>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</si>
  <si>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</si>
  <si>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</si>
  <si>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</si>
  <si>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</si>
  <si>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</si>
  <si>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</si>
  <si>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</si>
  <si>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</si>
  <si>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</si>
  <si>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</si>
  <si>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</si>
  <si>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</si>
  <si>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</si>
  <si>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</si>
  <si>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</si>
  <si>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</si>
  <si>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</si>
  <si>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</si>
  <si>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</si>
  <si>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</si>
  <si>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</si>
  <si>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</si>
  <si>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</si>
  <si>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</si>
  <si>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</si>
  <si>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</si>
  <si>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</si>
  <si>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</si>
  <si>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</si>
  <si>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</si>
  <si>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</si>
  <si>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</si>
  <si>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</si>
  <si>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</si>
  <si>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</si>
  <si>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</si>
  <si>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</si>
  <si>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</si>
  <si>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</si>
  <si>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</si>
  <si>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</si>
  <si>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</si>
  <si>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</si>
  <si>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</si>
  <si>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</si>
  <si>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</si>
  <si>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</si>
  <si>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</si>
  <si>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</si>
  <si>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</si>
  <si>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</si>
  <si>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</si>
  <si>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</si>
  <si>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</si>
  <si>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</si>
  <si>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</si>
  <si>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</si>
  <si>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</si>
  <si>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</si>
  <si>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</si>
  <si>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</si>
  <si>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</si>
  <si>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</si>
  <si>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</si>
  <si>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</si>
  <si>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</si>
  <si>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</si>
  <si>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</si>
  <si>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</si>
  <si>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</si>
  <si>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</si>
  <si>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</si>
  <si>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</si>
  <si>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</si>
  <si>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</si>
  <si>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</si>
  <si>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</si>
  <si>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</si>
  <si>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</si>
  <si>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</si>
  <si>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</si>
  <si>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</si>
  <si>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</si>
  <si>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</si>
  <si>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</si>
  <si>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</si>
  <si>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</si>
  <si>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</si>
  <si>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</si>
  <si>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</si>
  <si>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</si>
  <si>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</si>
  <si>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</si>
  <si>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</si>
  <si>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</si>
  <si>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</si>
  <si>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</si>
  <si>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</si>
  <si>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</si>
  <si>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</si>
  <si>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</si>
  <si>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</si>
  <si>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</si>
  <si>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</si>
  <si>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</si>
  <si>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</si>
  <si>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</si>
  <si>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</si>
  <si>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</si>
  <si>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</si>
  <si>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</si>
  <si>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</si>
  <si>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</si>
  <si>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</si>
  <si>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</si>
  <si>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</si>
  <si>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</si>
  <si>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</si>
  <si>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</si>
  <si>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</si>
  <si>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</si>
  <si>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</si>
  <si>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</si>
  <si>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</si>
  <si>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</si>
  <si>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</si>
  <si>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</si>
  <si>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</si>
  <si>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</si>
  <si>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</si>
  <si>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</si>
  <si>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</si>
  <si>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</si>
  <si>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</si>
  <si>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</si>
  <si>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</si>
  <si>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</si>
  <si>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</si>
  <si>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</si>
  <si>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</si>
  <si>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</si>
  <si>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</si>
  <si>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</si>
  <si>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</si>
  <si>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</si>
  <si>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</si>
  <si>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</si>
  <si>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</si>
  <si>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</si>
  <si>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</si>
  <si>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</si>
  <si>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</si>
  <si>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</si>
  <si>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</si>
  <si>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</si>
  <si>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</si>
  <si>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</si>
  <si>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</si>
  <si>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</si>
  <si>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</si>
  <si>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</si>
  <si>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</si>
  <si>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</si>
  <si>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</si>
  <si>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</si>
  <si>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</si>
  <si>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</si>
  <si>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</si>
  <si>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</si>
  <si>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</si>
  <si>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</si>
  <si>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</si>
  <si>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</si>
  <si>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</si>
  <si>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</si>
  <si>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</si>
  <si>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</si>
  <si>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</si>
  <si>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</si>
  <si>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</si>
  <si>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</si>
  <si>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</si>
  <si>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</si>
  <si>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</si>
  <si>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</si>
  <si>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</si>
  <si>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</si>
  <si>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</si>
  <si>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</si>
  <si>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</si>
  <si>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</si>
  <si>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</si>
  <si>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</si>
  <si>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</si>
  <si>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</si>
  <si>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</si>
  <si>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</si>
  <si>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</si>
  <si>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</si>
  <si>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</si>
  <si>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</si>
  <si>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</si>
  <si>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</si>
  <si>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</si>
  <si>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</si>
  <si>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</si>
  <si>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</si>
  <si>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</si>
  <si>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</si>
  <si>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</si>
  <si>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</si>
  <si>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</si>
  <si>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</si>
  <si>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</si>
  <si>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</si>
  <si>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</si>
  <si>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</si>
  <si>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</si>
  <si>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</si>
  <si>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</si>
  <si>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</si>
  <si>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</si>
  <si>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</si>
  <si>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</si>
  <si>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</si>
  <si>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</si>
  <si>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</si>
  <si>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</si>
  <si>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</si>
  <si>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</si>
  <si>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</si>
  <si>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</si>
  <si>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</si>
  <si>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</si>
  <si>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</si>
  <si>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</si>
  <si>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</si>
  <si>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</si>
  <si>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</si>
  <si>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</si>
  <si>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</si>
  <si>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</si>
  <si>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</si>
  <si>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</si>
  <si>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</si>
  <si>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</si>
  <si>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</si>
  <si>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</si>
  <si>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</si>
  <si>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</si>
  <si>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</si>
  <si>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</si>
  <si>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</si>
  <si>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</si>
  <si>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</si>
  <si>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</si>
  <si>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</si>
  <si>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</si>
  <si>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</si>
  <si>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</si>
  <si>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</si>
  <si>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</si>
  <si>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</si>
  <si>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</si>
  <si>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</si>
  <si>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</si>
  <si>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</si>
  <si>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</si>
  <si>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</si>
  <si>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</si>
  <si>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</si>
  <si>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</si>
  <si>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</si>
  <si>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</si>
  <si>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</si>
  <si>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</si>
  <si>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</si>
  <si>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</si>
  <si>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</si>
  <si>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</si>
  <si>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</si>
  <si>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</si>
  <si>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</si>
  <si>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</si>
  <si>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</si>
  <si>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</si>
  <si>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</si>
  <si>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</si>
  <si>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</si>
  <si>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</si>
  <si>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</si>
  <si>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</si>
  <si>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</si>
  <si>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</si>
  <si>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</si>
  <si>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</si>
  <si>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</si>
  <si>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</si>
  <si>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</si>
  <si>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</si>
  <si>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</si>
  <si>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</si>
  <si>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</si>
  <si>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</si>
  <si>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</si>
  <si>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</si>
  <si>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</si>
  <si>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</si>
  <si>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</si>
  <si>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</si>
  <si>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</si>
  <si>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</si>
  <si>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</si>
  <si>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</si>
  <si>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</si>
  <si>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</si>
  <si>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</si>
  <si>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</si>
  <si>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</si>
  <si>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</si>
  <si>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</si>
  <si>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</si>
  <si>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</si>
  <si>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</si>
  <si>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</si>
  <si>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</si>
  <si>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</si>
  <si>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</si>
  <si>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</si>
  <si>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</si>
  <si>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</si>
  <si>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</si>
  <si>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</si>
  <si>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</si>
  <si>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</si>
  <si>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</si>
  <si>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</si>
  <si>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</si>
  <si>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</si>
  <si>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</si>
  <si>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</si>
  <si>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</si>
  <si>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</si>
  <si>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</si>
  <si>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</si>
  <si>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</si>
  <si>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</si>
  <si>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</si>
  <si>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</si>
  <si>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</si>
  <si>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</si>
  <si>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</si>
  <si>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</si>
  <si>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</si>
  <si>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</si>
  <si>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</si>
  <si>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</si>
  <si>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</si>
  <si>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</si>
  <si>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</si>
  <si>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</si>
  <si>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</si>
  <si>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</si>
  <si>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</si>
  <si>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</si>
  <si>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</si>
  <si>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</si>
  <si>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</si>
  <si>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</si>
  <si>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</si>
  <si>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</si>
  <si>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</si>
  <si>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</si>
  <si>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</si>
  <si>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</si>
  <si>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</si>
  <si>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</si>
  <si>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</si>
  <si>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</si>
  <si>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</si>
  <si>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</si>
  <si>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</si>
  <si>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</si>
  <si>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</si>
  <si>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</si>
  <si>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</si>
  <si>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</si>
  <si>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</si>
  <si>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</si>
  <si>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</si>
  <si>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</si>
  <si>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</si>
  <si>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</si>
  <si>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</si>
  <si>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</si>
  <si>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</si>
  <si>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</si>
  <si>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</si>
  <si>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</si>
  <si>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</si>
  <si>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</si>
  <si>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</si>
  <si>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</si>
  <si>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</si>
  <si>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</si>
  <si>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</si>
  <si>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</si>
  <si>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</si>
  <si>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</si>
  <si>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</si>
  <si>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</si>
  <si>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</si>
  <si>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</si>
  <si>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</si>
  <si>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</si>
  <si>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</si>
  <si>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</si>
  <si>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</si>
  <si>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</si>
  <si>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</si>
  <si>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</si>
  <si>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</si>
  <si>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</si>
  <si>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</si>
  <si>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</si>
  <si>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</si>
  <si>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</si>
  <si>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</si>
  <si>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</si>
  <si>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</si>
  <si>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</si>
  <si>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</si>
  <si>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</si>
  <si>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</si>
  <si>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</si>
  <si>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</si>
  <si>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</si>
  <si>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</si>
  <si>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</si>
  <si>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</si>
  <si>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</si>
  <si>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</si>
  <si>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</si>
  <si>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</si>
  <si>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</si>
  <si>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</si>
  <si>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</si>
  <si>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</si>
  <si>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</si>
  <si>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</si>
  <si>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</si>
  <si>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</si>
  <si>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</si>
  <si>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</si>
  <si>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</si>
  <si>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</si>
  <si>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</si>
  <si>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</si>
  <si>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</si>
  <si>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</si>
  <si>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</si>
  <si>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</si>
  <si>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</si>
  <si>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</si>
  <si>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</si>
  <si>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</si>
  <si>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</si>
  <si>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</si>
  <si>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</si>
  <si>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</si>
  <si>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</si>
  <si>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</si>
  <si>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</si>
  <si>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</si>
  <si>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</si>
  <si>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</si>
  <si>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</si>
  <si>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</si>
  <si>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</si>
  <si>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</si>
  <si>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</si>
  <si>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</si>
  <si>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</si>
  <si>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</si>
  <si>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</si>
  <si>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</si>
  <si>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</si>
  <si>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</si>
  <si>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</si>
  <si>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</si>
  <si>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</si>
  <si>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</si>
  <si>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</si>
  <si>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</si>
  <si>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</si>
  <si>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</si>
  <si>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</si>
  <si>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</si>
  <si>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</si>
  <si>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</si>
  <si>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</si>
  <si>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</si>
  <si>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</si>
  <si>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</si>
  <si>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</si>
  <si>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</si>
  <si>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</si>
  <si>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</si>
  <si>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</si>
  <si>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</si>
  <si>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</si>
  <si>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</si>
  <si>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</si>
  <si>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</si>
  <si>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</si>
  <si>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</si>
  <si>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</si>
  <si>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</si>
  <si>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</si>
  <si>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</si>
  <si>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</si>
  <si>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</si>
  <si>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</si>
  <si>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</si>
  <si>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</si>
  <si>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</si>
  <si>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</si>
  <si>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</si>
  <si>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</si>
  <si>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</si>
  <si>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</si>
  <si>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</si>
  <si>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</si>
  <si>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</si>
  <si>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</si>
  <si>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</si>
  <si>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</si>
  <si>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</si>
  <si>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</si>
  <si>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</si>
  <si>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</si>
  <si>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</si>
  <si>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</si>
  <si>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</si>
  <si>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</si>
  <si>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</si>
  <si>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</si>
  <si>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</si>
  <si>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</si>
  <si>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</si>
  <si>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</si>
  <si>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</si>
  <si>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</si>
  <si>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</si>
  <si>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</si>
  <si>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</si>
  <si>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</si>
  <si>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</si>
  <si>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</si>
  <si>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</si>
  <si>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</si>
  <si>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</si>
  <si>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</si>
  <si>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</si>
  <si>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</si>
  <si>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</si>
  <si>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</si>
  <si>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</si>
  <si>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</si>
  <si>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</si>
  <si>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</si>
  <si>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</si>
  <si>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</si>
  <si>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</si>
  <si>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</si>
  <si>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</si>
  <si>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</si>
  <si>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</si>
  <si>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</si>
  <si>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</si>
  <si>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</si>
  <si>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</si>
  <si>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</si>
  <si>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</si>
  <si>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</si>
  <si>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</si>
  <si>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</si>
  <si>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</si>
  <si>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</si>
  <si>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</si>
  <si>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</si>
  <si>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</si>
  <si>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</si>
  <si>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</si>
  <si>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</si>
  <si>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</si>
  <si>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</si>
  <si>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</si>
  <si>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</si>
  <si>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</si>
  <si>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</si>
  <si>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</si>
  <si>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</si>
  <si>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</si>
  <si>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</si>
  <si>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</si>
  <si>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</si>
  <si>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</si>
  <si>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</si>
  <si>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</si>
  <si>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</si>
  <si>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</si>
  <si>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</si>
  <si>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</si>
  <si>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</si>
  <si>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</si>
  <si>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</si>
  <si>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</si>
  <si>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</si>
  <si>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</si>
  <si>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</si>
  <si>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</si>
  <si>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</si>
  <si>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</si>
  <si>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</si>
  <si>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</si>
  <si>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</si>
  <si>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</si>
  <si>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</si>
  <si>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</si>
  <si>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</si>
  <si>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</si>
  <si>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</si>
  <si>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</si>
  <si>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</si>
  <si>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</si>
  <si>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</si>
  <si>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</si>
  <si>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</si>
  <si>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</si>
  <si>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</si>
  <si>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</si>
  <si>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</si>
  <si>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</si>
  <si>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</si>
  <si>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</si>
  <si>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</si>
  <si>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</si>
  <si>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</si>
  <si>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</si>
  <si>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</si>
  <si>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</si>
  <si>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</si>
  <si>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</si>
  <si>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</si>
  <si>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</si>
  <si>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</si>
  <si>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</si>
  <si>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</si>
  <si>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</si>
  <si>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</si>
  <si>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</si>
  <si>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</si>
  <si>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</si>
  <si>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</si>
  <si>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</si>
  <si>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</si>
  <si>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</si>
  <si>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</si>
  <si>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</si>
  <si>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</si>
  <si>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</si>
  <si>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</si>
  <si>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</si>
  <si>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</si>
  <si>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</si>
  <si>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</si>
  <si>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</si>
  <si>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</si>
  <si>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</si>
  <si>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</si>
  <si>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</si>
  <si>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</si>
  <si>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</si>
  <si>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</si>
  <si>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</si>
  <si>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</si>
  <si>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</si>
  <si>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</si>
  <si>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</si>
  <si>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</si>
  <si>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</si>
  <si>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</si>
  <si>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</si>
  <si>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</si>
  <si>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</si>
  <si>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</si>
  <si>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</si>
  <si>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</si>
  <si>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</si>
  <si>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</si>
  <si>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</si>
  <si>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</si>
  <si>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</si>
  <si>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</si>
  <si>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</si>
  <si>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</si>
  <si>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</si>
  <si>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</si>
  <si>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</si>
  <si>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</si>
  <si>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</si>
  <si>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</si>
  <si>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</si>
  <si>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</si>
  <si>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</si>
  <si>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</si>
  <si>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</si>
  <si>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</si>
  <si>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</si>
  <si>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</si>
  <si>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</si>
  <si>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</si>
  <si>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</si>
  <si>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</si>
  <si>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</si>
  <si>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</si>
  <si>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</si>
  <si>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</si>
  <si>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</si>
  <si>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</si>
  <si>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</si>
  <si>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</si>
  <si>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</si>
  <si>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</si>
  <si>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</si>
  <si>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</si>
  <si>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</si>
  <si>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</si>
  <si>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</si>
  <si>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</si>
  <si>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</si>
  <si>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</si>
  <si>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</si>
  <si>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</si>
  <si>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</si>
  <si>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</si>
  <si>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</si>
  <si>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</si>
  <si>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</si>
  <si>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</si>
  <si>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</si>
  <si>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</si>
  <si>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</si>
  <si>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</si>
  <si>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</si>
  <si>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</si>
  <si>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</si>
  <si>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</si>
  <si>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</si>
  <si>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</si>
  <si>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</si>
  <si>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</si>
  <si>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</si>
  <si>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</si>
  <si>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</si>
  <si>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</si>
  <si>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</si>
  <si>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</si>
  <si>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</si>
  <si>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</si>
  <si>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</si>
  <si>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</si>
  <si>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</si>
  <si>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</si>
  <si>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</si>
  <si>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</si>
  <si>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</si>
  <si>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</si>
  <si>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</si>
  <si>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</si>
  <si>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</si>
  <si>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</si>
  <si>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</si>
  <si>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</si>
  <si>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</si>
  <si>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</si>
  <si>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</si>
  <si>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</si>
  <si>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</si>
  <si>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</si>
  <si>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</si>
  <si>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</si>
  <si>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</si>
  <si>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</si>
  <si>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</si>
  <si>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</si>
  <si>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</si>
  <si>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</si>
  <si>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</si>
  <si>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</si>
  <si>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</si>
  <si>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</si>
  <si>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</si>
  <si>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</si>
  <si>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</si>
  <si>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</si>
  <si>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</si>
  <si>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</si>
  <si>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</si>
  <si>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</si>
  <si>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</si>
  <si>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</si>
  <si>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</si>
  <si>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</si>
  <si>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</si>
  <si>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</si>
  <si>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</si>
  <si>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</si>
  <si>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</si>
  <si>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</si>
  <si>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</si>
  <si>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</si>
  <si>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</si>
  <si>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</si>
  <si>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</si>
  <si>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</si>
  <si>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</si>
  <si>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</si>
  <si>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</si>
  <si>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</si>
  <si>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</si>
  <si>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</si>
  <si>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</si>
  <si>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</si>
  <si>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</si>
  <si>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</si>
  <si>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</si>
  <si>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</si>
  <si>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</si>
  <si>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</si>
  <si>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</si>
  <si>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</si>
  <si>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</si>
  <si>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</si>
  <si>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</si>
  <si>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</si>
  <si>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</si>
  <si>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</si>
  <si>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</si>
  <si>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</si>
  <si>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</si>
  <si>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</si>
  <si>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</si>
  <si>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</si>
  <si>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</si>
  <si>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</si>
  <si>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</si>
  <si>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</si>
  <si>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</si>
  <si>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</si>
  <si>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</si>
  <si>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</si>
  <si>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</si>
  <si>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</si>
  <si>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</si>
  <si>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</si>
  <si>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</si>
  <si>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</si>
  <si>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</si>
  <si>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</si>
  <si>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</si>
  <si>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</si>
  <si>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</si>
  <si>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</si>
  <si>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</si>
  <si>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</si>
  <si>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</si>
  <si>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</si>
  <si>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</si>
  <si>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</si>
  <si>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</si>
  <si>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</si>
  <si>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</si>
  <si>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</si>
  <si>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</si>
  <si>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</si>
  <si>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</si>
  <si>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</si>
  <si>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</si>
  <si>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</si>
  <si>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</si>
  <si>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</si>
  <si>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</si>
  <si>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</si>
  <si>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</si>
  <si>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</si>
  <si>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</si>
  <si>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</si>
  <si>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</si>
  <si>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</si>
  <si>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</si>
  <si>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</si>
  <si>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</si>
  <si>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</si>
  <si>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</si>
  <si>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</si>
  <si>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</si>
  <si>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</si>
  <si>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</si>
  <si>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</si>
  <si>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</si>
  <si>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</si>
  <si>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</si>
  <si>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</si>
  <si>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</si>
  <si>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</si>
  <si>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</si>
  <si>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</si>
  <si>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</si>
  <si>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</si>
  <si>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</si>
  <si>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</si>
  <si>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</si>
  <si>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</si>
  <si>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</si>
  <si>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</si>
  <si>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</si>
  <si>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</si>
  <si>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</si>
  <si>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</si>
  <si>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</si>
  <si>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</si>
  <si>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</si>
  <si>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</si>
  <si>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</si>
  <si>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</si>
  <si>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</si>
  <si>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</si>
  <si>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</si>
  <si>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</si>
  <si>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</si>
  <si>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</si>
  <si>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</si>
  <si>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</si>
  <si>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</si>
  <si>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</si>
  <si>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</si>
  <si>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</si>
  <si>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</si>
  <si>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</si>
  <si>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</si>
  <si>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</si>
  <si>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</si>
  <si>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</si>
  <si>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</si>
  <si>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</si>
  <si>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</si>
  <si>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</si>
  <si>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</si>
  <si>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</si>
  <si>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</si>
  <si>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</si>
  <si>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</si>
  <si>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</si>
  <si>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</si>
  <si>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</si>
  <si>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</si>
  <si>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</si>
  <si>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</si>
  <si>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</si>
  <si>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</si>
  <si>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</si>
  <si>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</si>
  <si>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</si>
  <si>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</si>
  <si>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</si>
  <si>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</si>
  <si>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</si>
  <si>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</si>
  <si>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</si>
  <si>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</si>
  <si>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</si>
  <si>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</si>
  <si>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</si>
  <si>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</si>
  <si>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</si>
  <si>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</si>
  <si>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</si>
  <si>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</si>
  <si>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</si>
  <si>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</si>
  <si>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</si>
  <si>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</si>
  <si>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</si>
  <si>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</si>
  <si>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</si>
  <si>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</si>
  <si>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</si>
  <si>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</si>
  <si>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</si>
  <si>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</si>
  <si>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</si>
  <si>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</si>
  <si>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</si>
  <si>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</si>
  <si>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</si>
  <si>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</si>
  <si>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</si>
  <si>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</si>
  <si>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</si>
  <si>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</si>
  <si>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</si>
  <si>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</si>
  <si>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</si>
  <si>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</si>
  <si>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</si>
  <si>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</si>
  <si>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</si>
  <si>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</si>
  <si>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</si>
  <si>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</si>
  <si>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</si>
  <si>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</si>
  <si>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</si>
  <si>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</si>
  <si>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</si>
  <si>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</si>
  <si>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</si>
  <si>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</si>
  <si>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</si>
  <si>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</si>
  <si>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</si>
  <si>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</si>
  <si>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</si>
  <si>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</si>
  <si>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</si>
  <si>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</si>
  <si>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</si>
  <si>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</si>
  <si>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</si>
  <si>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</si>
  <si>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</si>
  <si>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</si>
  <si>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</si>
  <si>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</si>
  <si>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</si>
  <si>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</si>
  <si>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</si>
  <si>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</si>
  <si>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</si>
  <si>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</si>
  <si>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</si>
  <si>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</si>
  <si>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</si>
  <si>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</si>
  <si>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</si>
  <si>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</si>
  <si>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</si>
  <si>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</si>
  <si>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</si>
  <si>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</si>
  <si>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</si>
  <si>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</si>
  <si>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</si>
  <si>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</si>
  <si>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</si>
  <si>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</si>
  <si>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</si>
  <si>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</si>
  <si>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</si>
  <si>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</si>
  <si>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</si>
  <si>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</si>
  <si>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</si>
  <si>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</si>
  <si>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</si>
  <si>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</si>
  <si>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</si>
  <si>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</si>
  <si>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</si>
  <si>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</si>
  <si>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</si>
  <si>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</si>
  <si>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</si>
  <si>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</si>
  <si>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</si>
  <si>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</si>
  <si>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</si>
  <si>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</si>
  <si>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</si>
  <si>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</si>
  <si>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</si>
  <si>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</si>
  <si>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</si>
  <si>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</si>
  <si>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</si>
  <si>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</si>
  <si>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</si>
  <si>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</si>
  <si>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</si>
  <si>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</si>
  <si>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</si>
  <si>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</si>
  <si>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</si>
  <si>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</si>
  <si>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</si>
  <si>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</si>
  <si>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</si>
  <si>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</si>
  <si>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</si>
  <si>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</si>
  <si>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</si>
  <si>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</si>
  <si>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</si>
  <si>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</si>
  <si>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</si>
  <si>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</si>
  <si>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</si>
  <si>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</si>
  <si>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</si>
  <si>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</si>
  <si>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</si>
  <si>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</si>
  <si>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</si>
  <si>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</si>
  <si>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</si>
  <si>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</si>
  <si>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</si>
  <si>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</si>
  <si>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</si>
  <si>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</si>
  <si>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</si>
  <si>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</si>
  <si>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</si>
  <si>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</si>
  <si>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</si>
  <si>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</si>
  <si>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</si>
  <si>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</si>
  <si>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</si>
  <si>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</si>
  <si>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</si>
  <si>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</si>
  <si>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</si>
  <si>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</si>
  <si>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</si>
  <si>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</si>
  <si>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</si>
  <si>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</si>
  <si>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</si>
  <si>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</si>
  <si>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</si>
  <si>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</si>
  <si>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</si>
  <si>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</si>
  <si>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</si>
  <si>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</si>
  <si>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</si>
  <si>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</si>
  <si>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</si>
  <si>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</si>
  <si>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</si>
  <si>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</si>
  <si>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</si>
  <si>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</si>
  <si>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</si>
  <si>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</si>
  <si>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</si>
  <si>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</si>
  <si>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</si>
  <si>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</si>
  <si>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</si>
  <si>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</si>
  <si>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</si>
  <si>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</si>
  <si>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</si>
  <si>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</si>
  <si>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</si>
  <si>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</si>
  <si>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</si>
  <si>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</si>
  <si>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</si>
  <si>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</si>
  <si>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</si>
  <si>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</si>
  <si>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</si>
  <si>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</si>
  <si>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</si>
  <si>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</si>
  <si>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</si>
  <si>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</si>
  <si>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</si>
  <si>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</si>
  <si>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</si>
  <si>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</si>
  <si>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</si>
  <si>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</si>
  <si>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</si>
  <si>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</si>
  <si>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</si>
  <si>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</si>
  <si>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</si>
  <si>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</si>
  <si>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</si>
  <si>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</si>
  <si>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</si>
  <si>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</si>
  <si>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</si>
  <si>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</si>
  <si>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</si>
  <si>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</si>
  <si>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</si>
  <si>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</si>
  <si>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</si>
  <si>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</si>
  <si>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</si>
  <si>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</si>
  <si>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</si>
  <si>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</si>
  <si>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</si>
  <si>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</si>
  <si>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</si>
  <si>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</si>
  <si>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</si>
  <si>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</si>
  <si>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</si>
  <si>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</si>
  <si>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</si>
  <si>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</si>
  <si>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</si>
  <si>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</si>
  <si>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</si>
  <si>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</si>
  <si>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</si>
  <si>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</si>
  <si>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</si>
  <si>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</si>
  <si>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</si>
  <si>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</si>
  <si>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</si>
  <si>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</si>
  <si>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</si>
  <si>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</si>
  <si>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</si>
  <si>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</si>
  <si>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</si>
  <si>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</si>
  <si>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</si>
  <si>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</si>
  <si>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</si>
  <si>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</si>
  <si>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</si>
  <si>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</si>
  <si>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</si>
  <si>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</si>
  <si>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</si>
  <si>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</si>
  <si>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</si>
  <si>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</si>
  <si>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</si>
  <si>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</si>
  <si>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</si>
  <si>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</si>
  <si>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</si>
  <si>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</si>
  <si>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</si>
  <si>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</si>
  <si>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</si>
  <si>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</si>
  <si>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</si>
  <si>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</si>
  <si>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</si>
  <si>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</si>
  <si>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</si>
  <si>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</si>
  <si>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</si>
  <si>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</si>
  <si>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</si>
  <si>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</si>
  <si>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</si>
  <si>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</si>
  <si>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</si>
  <si>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</si>
  <si>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</si>
  <si>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</si>
  <si>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</si>
  <si>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</si>
  <si>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</si>
  <si>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</si>
  <si>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</si>
  <si>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</si>
  <si>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</si>
  <si>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</si>
  <si>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</si>
  <si>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</si>
  <si>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</si>
  <si>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</si>
  <si>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</si>
  <si>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</si>
  <si>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</si>
  <si>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</si>
  <si>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</si>
  <si>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</si>
  <si>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</si>
  <si>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</si>
  <si>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</si>
  <si>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</si>
  <si>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</si>
  <si>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</si>
  <si>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</si>
  <si>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</si>
  <si>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</si>
  <si>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</si>
  <si>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</si>
  <si>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</si>
  <si>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</si>
  <si>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</si>
  <si>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</si>
  <si>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</si>
  <si>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</si>
  <si>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</si>
  <si>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</si>
  <si>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</si>
  <si>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</si>
  <si>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</si>
  <si>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</si>
  <si>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</si>
  <si>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</si>
  <si>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</si>
  <si>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</si>
  <si>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</si>
  <si>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</si>
  <si>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</si>
  <si>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</si>
  <si>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</si>
  <si>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</si>
  <si>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</si>
  <si>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</si>
  <si>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</si>
  <si>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</si>
  <si>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</si>
  <si>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</si>
  <si>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</si>
  <si>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</si>
  <si>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</si>
  <si>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</si>
  <si>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</si>
  <si>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</si>
  <si>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</si>
  <si>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</si>
  <si>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</si>
  <si>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</si>
  <si>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</si>
  <si>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</si>
  <si>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</si>
  <si>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</si>
  <si>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</si>
  <si>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</si>
  <si>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</si>
  <si>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</si>
  <si>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</si>
  <si>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</si>
  <si>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</si>
  <si>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</si>
  <si>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</si>
  <si>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</si>
  <si>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</si>
  <si>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</si>
  <si>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</si>
  <si>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</si>
  <si>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</si>
  <si>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</si>
  <si>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</si>
  <si>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</si>
  <si>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</si>
  <si>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</si>
  <si>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</si>
  <si>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</si>
  <si>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</si>
  <si>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</si>
  <si>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</si>
  <si>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</si>
  <si>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</si>
  <si>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</si>
  <si>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</si>
  <si>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</si>
  <si>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</si>
  <si>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</si>
  <si>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</si>
  <si>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</si>
  <si>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</si>
  <si>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</si>
  <si>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</si>
  <si>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</si>
  <si>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</si>
  <si>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</si>
  <si>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</si>
  <si>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</si>
  <si>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</si>
  <si>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</si>
  <si>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</si>
  <si>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</si>
  <si>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</si>
  <si>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</si>
  <si>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</si>
  <si>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</si>
  <si>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</si>
  <si>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</si>
  <si>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</si>
  <si>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</si>
  <si>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</si>
  <si>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</si>
  <si>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</si>
  <si>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</si>
  <si>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</si>
  <si>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</si>
  <si>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</si>
  <si>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</si>
  <si>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</si>
  <si>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</si>
  <si>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</si>
  <si>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</si>
  <si>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</si>
  <si>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</si>
  <si>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</si>
  <si>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</si>
  <si>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</si>
  <si>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</si>
  <si>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</si>
  <si>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</si>
  <si>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</si>
  <si>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</si>
  <si>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</si>
  <si>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</si>
  <si>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</si>
  <si>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</si>
  <si>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</si>
  <si>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</si>
  <si>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</si>
  <si>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</si>
  <si>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</si>
  <si>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</si>
  <si>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</si>
  <si>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</si>
  <si>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</si>
  <si>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</si>
  <si>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</si>
  <si>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</si>
  <si>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</si>
  <si>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</si>
  <si>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</si>
  <si>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</si>
  <si>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</si>
  <si>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</si>
  <si>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</si>
  <si>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</si>
  <si>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</si>
  <si>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</si>
  <si>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</si>
  <si>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</si>
  <si>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</si>
  <si>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</si>
  <si>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</si>
  <si>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</si>
  <si>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</si>
  <si>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</si>
  <si>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</si>
  <si>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</si>
  <si>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</si>
  <si>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</si>
  <si>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</si>
  <si>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</si>
  <si>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</si>
  <si>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</si>
  <si>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</si>
  <si>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</si>
  <si>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</si>
  <si>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</si>
  <si>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</si>
  <si>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</si>
  <si>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</si>
  <si>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</si>
  <si>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</si>
  <si>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</si>
  <si>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</si>
  <si>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</si>
  <si>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</si>
  <si>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</si>
  <si>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</si>
  <si>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</si>
  <si>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</si>
  <si>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</si>
  <si>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</si>
  <si>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</si>
  <si>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</si>
  <si>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</si>
  <si>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</si>
  <si>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</si>
  <si>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</si>
  <si>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</si>
  <si>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</si>
  <si>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</si>
  <si>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</si>
  <si>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</si>
  <si>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</si>
  <si>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</si>
  <si>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</si>
  <si>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</si>
  <si>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</si>
  <si>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</si>
  <si>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</si>
  <si>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</si>
  <si>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</si>
  <si>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</si>
  <si>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</si>
  <si>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</si>
  <si>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</si>
  <si>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</si>
  <si>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</si>
  <si>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</si>
  <si>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</si>
  <si>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</si>
  <si>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</si>
  <si>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</si>
  <si>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</si>
  <si>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</si>
  <si>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</si>
  <si>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</si>
  <si>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</si>
  <si>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</si>
  <si>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</si>
  <si>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</si>
  <si>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</si>
  <si>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</si>
  <si>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</si>
  <si>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</si>
  <si>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</si>
  <si>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</si>
  <si>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</si>
  <si>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</si>
  <si>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</si>
  <si>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</si>
  <si>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</si>
  <si>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</si>
  <si>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</si>
  <si>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</si>
  <si>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</si>
  <si>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</si>
  <si>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</si>
  <si>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</si>
  <si>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</si>
  <si>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</si>
  <si>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</si>
  <si>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</si>
  <si>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</si>
  <si>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</si>
  <si>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</si>
  <si>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</si>
  <si>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</si>
  <si>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</si>
  <si>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</si>
  <si>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</si>
  <si>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</si>
  <si>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</si>
  <si>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</si>
  <si>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</si>
  <si>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</si>
  <si>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</si>
  <si>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</si>
  <si>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</si>
  <si>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</si>
  <si>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</si>
  <si>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</si>
  <si>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</si>
  <si>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</si>
  <si>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</si>
  <si>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</si>
  <si>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</si>
  <si>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</si>
  <si>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</si>
  <si>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</si>
  <si>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</si>
  <si>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</si>
  <si>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</si>
  <si>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</si>
  <si>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</si>
  <si>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</si>
  <si>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</si>
  <si>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</si>
  <si>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</si>
  <si>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</si>
  <si>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</si>
  <si>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</si>
  <si>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</si>
  <si>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</si>
  <si>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</si>
  <si>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</si>
  <si>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</si>
  <si>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</si>
  <si>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</si>
  <si>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</si>
  <si>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</si>
  <si>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</si>
  <si>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</si>
  <si>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</si>
  <si>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</si>
  <si>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</si>
  <si>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</si>
  <si>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</si>
  <si>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</si>
  <si>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</si>
  <si>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</si>
  <si>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</si>
  <si>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</si>
  <si>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</si>
  <si>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</si>
  <si>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</si>
  <si>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</si>
  <si>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</si>
  <si>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</si>
  <si>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</si>
  <si>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</si>
  <si>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</si>
  <si>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</si>
  <si>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</si>
  <si>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</si>
  <si>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</si>
  <si>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</si>
  <si>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</si>
  <si>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</si>
  <si>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</si>
  <si>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</si>
  <si>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</si>
  <si>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</si>
  <si>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</si>
  <si>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</si>
  <si>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</si>
  <si>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</si>
  <si>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</si>
  <si>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</si>
  <si>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</si>
  <si>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</si>
  <si>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</si>
  <si>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</si>
  <si>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</si>
  <si>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</si>
  <si>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</si>
  <si>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</si>
  <si>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</si>
  <si>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</si>
  <si>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</si>
  <si>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</si>
  <si>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</si>
  <si>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</si>
  <si>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</si>
  <si>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</si>
  <si>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</si>
  <si>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</si>
  <si>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</si>
  <si>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</si>
  <si>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</si>
  <si>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</si>
  <si>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</si>
  <si>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</si>
  <si>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</si>
  <si>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</si>
  <si>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</si>
  <si>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</si>
  <si>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</si>
  <si>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</si>
  <si>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</si>
  <si>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</si>
  <si>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</si>
  <si>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</si>
  <si>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</si>
  <si>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</si>
  <si>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</si>
  <si>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</si>
  <si>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</si>
  <si>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</si>
  <si>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</si>
  <si>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</si>
  <si>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</si>
  <si>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</si>
  <si>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</si>
  <si>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</si>
  <si>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</si>
  <si>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</si>
  <si>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</si>
  <si>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</si>
  <si>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</si>
  <si>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</si>
  <si>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</si>
  <si>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</si>
  <si>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</si>
  <si>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</si>
  <si>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</si>
  <si>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</si>
  <si>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</si>
  <si>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</si>
  <si>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</si>
  <si>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</si>
  <si>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</si>
  <si>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</si>
  <si>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</si>
  <si>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</si>
  <si>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</si>
  <si>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</si>
  <si>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</si>
  <si>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</si>
  <si>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</si>
  <si>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</si>
  <si>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</si>
  <si>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</si>
  <si>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</si>
  <si>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</si>
  <si>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</si>
  <si>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</si>
  <si>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</si>
  <si>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</si>
  <si>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</si>
  <si>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</si>
  <si>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</si>
  <si>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</si>
  <si>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</si>
  <si>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</si>
  <si>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</si>
  <si>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</si>
  <si>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</si>
  <si>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</si>
  <si>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</si>
  <si>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</si>
  <si>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</si>
  <si>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</si>
  <si>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</si>
  <si>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</si>
  <si>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</si>
  <si>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</si>
  <si>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</si>
  <si>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</si>
  <si>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</si>
  <si>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</si>
  <si>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</si>
  <si>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</si>
  <si>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</si>
  <si>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</si>
  <si>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</si>
  <si>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</si>
  <si>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</si>
  <si>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</si>
  <si>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</si>
  <si>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</si>
  <si>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</si>
  <si>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</si>
  <si>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</si>
  <si>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</si>
  <si>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</si>
  <si>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</si>
  <si>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</si>
  <si>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</si>
  <si>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</si>
  <si>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</si>
  <si>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</si>
  <si>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</si>
  <si>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</si>
  <si>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</si>
  <si>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</si>
  <si>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</si>
  <si>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</si>
  <si>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</si>
  <si>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</si>
  <si>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</si>
  <si>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</si>
  <si>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</si>
  <si>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</si>
  <si>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</si>
  <si>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</si>
  <si>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</si>
  <si>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</si>
  <si>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</si>
  <si>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</si>
  <si>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</si>
  <si>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</si>
  <si>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</si>
  <si>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</si>
  <si>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</si>
  <si>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</si>
  <si>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</si>
  <si>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</si>
  <si>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</si>
  <si>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</si>
  <si>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</si>
  <si>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</si>
  <si>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</si>
  <si>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</si>
  <si>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</si>
  <si>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</si>
  <si>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</si>
  <si>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</si>
  <si>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</si>
  <si>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</si>
  <si>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</si>
  <si>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</si>
  <si>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</si>
  <si>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</si>
  <si>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</si>
  <si>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</si>
  <si>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</si>
  <si>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</si>
  <si>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</si>
  <si>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</si>
  <si>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</si>
  <si>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</si>
  <si>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</si>
  <si>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</si>
  <si>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</si>
  <si>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</si>
  <si>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</si>
  <si>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</si>
  <si>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</si>
  <si>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</si>
  <si>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</si>
  <si>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</si>
  <si>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</si>
  <si>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</si>
  <si>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</si>
  <si>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</si>
  <si>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</si>
  <si>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</si>
  <si>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</si>
  <si>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</si>
  <si>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</si>
  <si>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</si>
  <si>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</si>
  <si>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</si>
  <si>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</si>
  <si>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</si>
  <si>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</si>
  <si>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</si>
  <si>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</si>
  <si>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</si>
  <si>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</si>
  <si>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</si>
  <si>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</si>
  <si>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</si>
  <si>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</si>
  <si>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</si>
  <si>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</si>
  <si>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</si>
  <si>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</si>
  <si>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</si>
  <si>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</si>
  <si>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</si>
  <si>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</si>
  <si>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</si>
  <si>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</si>
  <si>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</si>
  <si>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</si>
  <si>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</si>
  <si>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</si>
  <si>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</si>
  <si>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</si>
  <si>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</si>
  <si>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</si>
  <si>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</si>
  <si>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</si>
  <si>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</si>
  <si>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</si>
  <si>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</si>
  <si>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</si>
  <si>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</si>
  <si>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</si>
  <si>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</si>
  <si>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</si>
  <si>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</si>
  <si>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</si>
  <si>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</si>
  <si>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</si>
  <si>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</si>
  <si>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</si>
  <si>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</si>
  <si>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</si>
  <si>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</si>
  <si>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</si>
  <si>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</si>
  <si>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</si>
  <si>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</si>
  <si>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</si>
  <si>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</si>
  <si>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</si>
  <si>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</si>
  <si>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</si>
  <si>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</si>
  <si>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</si>
  <si>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</si>
  <si>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</si>
  <si>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</si>
  <si>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</si>
  <si>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</si>
  <si>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</si>
  <si>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</si>
  <si>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</si>
  <si>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</si>
  <si>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</si>
  <si>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</si>
  <si>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</si>
  <si>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</si>
  <si>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</si>
  <si>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</si>
  <si>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</si>
  <si>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</si>
  <si>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</si>
  <si>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</si>
  <si>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</si>
  <si>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</si>
  <si>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</si>
  <si>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</si>
  <si>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</si>
  <si>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</si>
  <si>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</si>
  <si>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</si>
  <si>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</si>
  <si>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</si>
  <si>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</si>
  <si>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</si>
  <si>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</si>
  <si>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</si>
  <si>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</si>
  <si>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</si>
  <si>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</si>
  <si>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</si>
  <si>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</si>
  <si>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</si>
  <si>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</si>
  <si>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</si>
  <si>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</si>
  <si>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</si>
  <si>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</si>
  <si>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</si>
  <si>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</si>
  <si>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</si>
  <si>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</si>
  <si>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</si>
  <si>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</si>
  <si>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</si>
  <si>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</si>
  <si>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</si>
  <si>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</si>
  <si>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</si>
  <si>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</si>
  <si>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</si>
  <si>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</si>
  <si>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</si>
  <si>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</si>
  <si>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</si>
  <si>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</si>
  <si>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</si>
  <si>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</si>
  <si>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</si>
  <si>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</si>
  <si>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</si>
  <si>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</si>
  <si>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</si>
  <si>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</si>
  <si>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</si>
  <si>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</si>
  <si>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</si>
  <si>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</si>
  <si>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</si>
  <si>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</si>
  <si>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</si>
  <si>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</si>
  <si>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</si>
  <si>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</si>
  <si>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</si>
  <si>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</si>
  <si>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</si>
  <si>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</si>
  <si>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</si>
  <si>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</si>
  <si>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</si>
  <si>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</si>
  <si>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</si>
  <si>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</si>
  <si>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</si>
  <si>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</si>
  <si>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</si>
  <si>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</si>
  <si>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</si>
  <si>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</si>
  <si>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</si>
  <si>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</si>
  <si>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</si>
  <si>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</si>
  <si>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</si>
  <si>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</si>
  <si>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</si>
  <si>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</si>
  <si>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</si>
  <si>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</si>
  <si>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</si>
  <si>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</si>
  <si>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</si>
  <si>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</si>
  <si>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</si>
  <si>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</si>
  <si>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</si>
  <si>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</si>
  <si>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</si>
  <si>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</si>
  <si>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</si>
  <si>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</si>
  <si>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</si>
  <si>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</si>
  <si>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</si>
  <si>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</si>
  <si>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</si>
  <si>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</si>
  <si>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</si>
  <si>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</si>
  <si>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</si>
  <si>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</si>
  <si>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</si>
  <si>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</si>
  <si>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</si>
  <si>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</si>
  <si>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</si>
  <si>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</si>
  <si>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</si>
  <si>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</si>
  <si>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</si>
  <si>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</si>
  <si>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</si>
  <si>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</si>
  <si>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</si>
  <si>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</si>
  <si>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</si>
  <si>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</si>
  <si>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</si>
  <si>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</si>
  <si>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</si>
  <si>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</si>
  <si>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</si>
  <si>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</si>
  <si>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</si>
  <si>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</si>
  <si>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</si>
  <si>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</si>
  <si>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</si>
  <si>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</si>
  <si>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</si>
  <si>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</si>
  <si>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</si>
  <si>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</si>
  <si>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</si>
  <si>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</si>
  <si>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</si>
  <si>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</si>
  <si>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</si>
  <si>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</si>
  <si>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</si>
  <si>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</si>
  <si>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</si>
  <si>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</si>
  <si>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</si>
  <si>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</si>
  <si>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</si>
  <si>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</si>
  <si>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</si>
  <si>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</si>
  <si>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</si>
  <si>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</si>
  <si>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</si>
  <si>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</si>
  <si>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</si>
  <si>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</si>
  <si>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</si>
  <si>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</si>
  <si>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</si>
  <si>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</si>
  <si>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</si>
  <si>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</si>
  <si>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</si>
  <si>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</si>
  <si>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</si>
  <si>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</si>
  <si>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</si>
  <si>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</si>
  <si>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</si>
  <si>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</si>
  <si>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</si>
  <si>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</si>
  <si>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</si>
  <si>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</si>
  <si>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</si>
  <si>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</si>
  <si>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</si>
  <si>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</si>
  <si>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</si>
  <si>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</si>
  <si>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</si>
  <si>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</si>
  <si>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</si>
  <si>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</si>
  <si>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</si>
  <si>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</si>
  <si>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</si>
  <si>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</si>
  <si>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</si>
  <si>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</si>
  <si>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</si>
  <si>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</si>
  <si>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</si>
  <si>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</si>
  <si>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</si>
  <si>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</si>
  <si>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</si>
  <si>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</si>
  <si>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</si>
  <si>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</si>
  <si>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</si>
  <si>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</si>
  <si>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</si>
  <si>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</si>
  <si>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</si>
  <si>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</si>
  <si>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</si>
  <si>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</si>
  <si>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</si>
  <si>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</si>
  <si>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</si>
  <si>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</si>
  <si>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</si>
  <si>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</si>
  <si>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</si>
  <si>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</si>
  <si>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</si>
  <si>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</si>
  <si>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</si>
  <si>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</si>
  <si>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</si>
  <si>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</si>
  <si>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</si>
  <si>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</si>
  <si>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</si>
  <si>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</si>
  <si>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</si>
  <si>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</si>
  <si>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</si>
  <si>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</si>
  <si>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</si>
  <si>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</si>
  <si>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</si>
  <si>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</si>
  <si>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</si>
  <si>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</si>
  <si>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</si>
  <si>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</si>
  <si>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</si>
  <si>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</si>
  <si>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</si>
  <si>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</si>
  <si>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</si>
  <si>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</si>
  <si>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</si>
  <si>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</si>
  <si>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</si>
  <si>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</si>
  <si>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</si>
  <si>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</si>
  <si>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</si>
  <si>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</si>
  <si>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</si>
  <si>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</si>
  <si>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</si>
  <si>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</si>
  <si>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</si>
  <si>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</si>
  <si>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</si>
  <si>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</si>
  <si>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</si>
  <si>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</si>
  <si>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</si>
  <si>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</si>
  <si>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</si>
  <si>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</si>
  <si>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</si>
  <si>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</si>
  <si>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</si>
  <si>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</si>
  <si>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</si>
  <si>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</si>
  <si>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</si>
  <si>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</si>
  <si>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</si>
  <si>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</si>
  <si>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</si>
  <si>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</si>
  <si>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</si>
  <si>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</si>
  <si>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</si>
  <si>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</si>
  <si>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</si>
  <si>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</si>
  <si>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</si>
  <si>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</si>
  <si>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</si>
  <si>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</si>
  <si>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</si>
  <si>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</si>
  <si>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</si>
  <si>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</si>
  <si>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</si>
  <si>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</si>
  <si>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</si>
  <si>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</si>
  <si>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</si>
  <si>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</si>
  <si>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</si>
  <si>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</si>
  <si>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</si>
  <si>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</si>
  <si>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</si>
  <si>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</si>
  <si>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</si>
  <si>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</si>
  <si>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</si>
  <si>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</si>
  <si>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</si>
  <si>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</si>
  <si>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</si>
  <si>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</si>
  <si>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</si>
  <si>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</si>
  <si>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</si>
  <si>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</si>
  <si>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</si>
  <si>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</si>
  <si>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</si>
  <si>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</si>
  <si>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</si>
  <si>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</si>
  <si>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</si>
  <si>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</si>
  <si>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</si>
  <si>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</si>
  <si>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</si>
  <si>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</si>
  <si>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</si>
  <si>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</si>
  <si>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</si>
  <si>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</si>
  <si>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</si>
  <si>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</si>
  <si>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</si>
  <si>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</si>
  <si>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</si>
  <si>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</si>
  <si>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</si>
  <si>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</si>
  <si>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</si>
  <si>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</si>
  <si>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</si>
  <si>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</si>
  <si>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</si>
  <si>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</si>
  <si>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</si>
  <si>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</si>
  <si>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</si>
  <si>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</si>
  <si>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</si>
  <si>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</si>
  <si>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</si>
  <si>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</si>
  <si>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</si>
  <si>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</si>
  <si>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</si>
  <si>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</si>
  <si>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</si>
  <si>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</si>
  <si>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</si>
  <si>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</si>
  <si>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</si>
  <si>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</si>
  <si>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</si>
  <si>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</si>
  <si>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</si>
  <si>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</si>
  <si>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</si>
  <si>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</si>
  <si>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</si>
  <si>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</si>
  <si>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</si>
  <si>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</si>
  <si>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</si>
  <si>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</si>
  <si>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</si>
  <si>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</si>
  <si>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</si>
  <si>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</si>
  <si>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</si>
  <si>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</si>
  <si>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</si>
  <si>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</si>
  <si>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</si>
  <si>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</si>
  <si>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</si>
  <si>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</si>
  <si>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</si>
  <si>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</si>
  <si>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</si>
  <si>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</si>
  <si>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</si>
  <si>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</si>
  <si>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</si>
  <si>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</si>
  <si>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</si>
  <si>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</si>
  <si>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</si>
  <si>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</si>
  <si>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</si>
  <si>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</si>
  <si>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</si>
  <si>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</si>
  <si>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</si>
  <si>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</si>
  <si>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</si>
  <si>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</si>
  <si>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</si>
  <si>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</si>
  <si>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</si>
  <si>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</si>
  <si>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</si>
  <si>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</si>
  <si>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</si>
  <si>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</si>
  <si>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</si>
  <si>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</si>
  <si>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</si>
  <si>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</si>
  <si>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</si>
  <si>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</si>
  <si>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</si>
  <si>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</si>
  <si>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</si>
  <si>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</si>
  <si>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</si>
  <si>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</si>
  <si>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</si>
  <si>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</si>
  <si>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</si>
  <si>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</si>
  <si>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</si>
  <si>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</si>
  <si>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</si>
  <si>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</si>
  <si>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</si>
  <si>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</si>
  <si>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</si>
  <si>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</si>
  <si>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</si>
  <si>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</si>
  <si>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</si>
  <si>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</si>
  <si>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</si>
  <si>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</si>
  <si>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</si>
  <si>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</si>
  <si>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</si>
  <si>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</si>
  <si>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</si>
  <si>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</si>
  <si>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</si>
  <si>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</si>
  <si>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</si>
  <si>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</si>
  <si>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</si>
  <si>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</si>
  <si>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</si>
  <si>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</si>
  <si>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</si>
  <si>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</si>
  <si>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</si>
  <si>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</si>
  <si>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</si>
  <si>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</si>
  <si>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</si>
  <si>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</si>
  <si>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</si>
  <si>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</si>
  <si>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</si>
  <si>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</si>
  <si>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</si>
  <si>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</si>
  <si>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</si>
  <si>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</si>
  <si>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</si>
  <si>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</si>
  <si>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</si>
  <si>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</si>
  <si>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</si>
  <si>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</si>
  <si>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</si>
  <si>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</si>
  <si>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</si>
  <si>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</si>
  <si>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</si>
  <si>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</si>
  <si>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</si>
  <si>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</si>
  <si>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</si>
  <si>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</si>
  <si>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</si>
  <si>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</si>
  <si>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</si>
  <si>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</si>
  <si>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</si>
  <si>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</si>
  <si>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</si>
  <si>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</si>
  <si>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</si>
  <si>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</si>
  <si>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</si>
  <si>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</si>
  <si>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</si>
  <si>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</si>
  <si>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</si>
  <si>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</si>
  <si>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</si>
  <si>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</si>
  <si>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</si>
  <si>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</si>
  <si>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</si>
  <si>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</si>
  <si>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</si>
  <si>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</si>
  <si>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</si>
  <si>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</si>
  <si>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</si>
  <si>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</si>
  <si>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</si>
  <si>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</si>
  <si>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</si>
  <si>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</si>
  <si>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</si>
  <si>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</si>
  <si>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</si>
  <si>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</si>
  <si>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</si>
  <si>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</si>
  <si>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</si>
  <si>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</si>
  <si>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</si>
  <si>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</si>
  <si>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</si>
  <si>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</si>
  <si>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</si>
  <si>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</si>
  <si>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</si>
  <si>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</si>
  <si>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</si>
  <si>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</si>
  <si>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</si>
  <si>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</si>
  <si>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</si>
  <si>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</si>
  <si>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</si>
  <si>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</si>
  <si>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</si>
  <si>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</si>
  <si>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</si>
  <si>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</si>
  <si>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</si>
  <si>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</si>
  <si>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</si>
  <si>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</si>
  <si>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</si>
  <si>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</si>
  <si>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</si>
  <si>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</si>
  <si>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</si>
  <si>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</si>
  <si>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</si>
  <si>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</si>
  <si>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</si>
  <si>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</si>
  <si>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</si>
  <si>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</si>
  <si>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</si>
  <si>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</si>
  <si>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</si>
  <si>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</si>
  <si>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</si>
  <si>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</si>
  <si>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</si>
  <si>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</si>
  <si>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</si>
  <si>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</si>
  <si>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</si>
  <si>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</si>
  <si>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</si>
  <si>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</si>
  <si>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</si>
  <si>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</si>
  <si>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</si>
  <si>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</si>
  <si>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</si>
  <si>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</si>
  <si>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</si>
  <si>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</si>
  <si>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</si>
  <si>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</si>
  <si>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</si>
  <si>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</si>
  <si>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</si>
  <si>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</si>
  <si>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</si>
  <si>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</si>
  <si>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</si>
  <si>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</si>
  <si>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</si>
  <si>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</si>
  <si>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</si>
  <si>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</si>
  <si>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</si>
  <si>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</si>
  <si>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</si>
  <si>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</si>
  <si>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</si>
  <si>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</si>
  <si>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</si>
  <si>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</si>
  <si>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</si>
  <si>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</si>
  <si>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</si>
  <si>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</si>
  <si>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</si>
  <si>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</si>
  <si>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</si>
  <si>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</si>
  <si>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</si>
  <si>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</si>
  <si>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</si>
  <si>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</si>
  <si>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</si>
  <si>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</si>
  <si>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</si>
  <si>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</si>
  <si>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</si>
  <si>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</si>
  <si>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</si>
  <si>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</si>
  <si>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</si>
  <si>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</si>
  <si>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</si>
  <si>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</si>
  <si>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</si>
  <si>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</si>
  <si>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</si>
  <si>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</si>
  <si>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</si>
  <si>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</si>
  <si>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</si>
  <si>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</si>
  <si>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</si>
  <si>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</si>
  <si>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</si>
  <si>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</si>
  <si>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</si>
  <si>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</si>
  <si>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</si>
  <si>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</si>
  <si>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</si>
  <si>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</si>
  <si>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</si>
  <si>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</si>
  <si>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</si>
  <si>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</si>
  <si>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</si>
  <si>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</si>
  <si>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</si>
  <si>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</si>
  <si>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</si>
  <si>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</si>
  <si>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</si>
  <si>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</si>
  <si>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</si>
  <si>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</si>
  <si>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</si>
  <si>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</si>
  <si>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</si>
  <si>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</si>
  <si>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</si>
  <si>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</si>
  <si>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</si>
  <si>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</si>
  <si>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</si>
  <si>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</si>
  <si>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</si>
  <si>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</si>
  <si>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</si>
  <si>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</si>
  <si>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</si>
  <si>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</si>
  <si>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</si>
  <si>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</si>
  <si>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</si>
  <si>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</si>
  <si>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</si>
  <si>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</si>
  <si>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</si>
  <si>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</si>
  <si>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</si>
  <si>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</si>
  <si>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</si>
  <si>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</si>
  <si>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</si>
  <si>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</si>
  <si>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</si>
  <si>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</si>
  <si>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</si>
  <si>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</si>
  <si>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</si>
  <si>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</si>
  <si>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</si>
  <si>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</si>
  <si>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</si>
  <si>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</si>
  <si>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</si>
  <si>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</si>
  <si>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</si>
  <si>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</si>
  <si>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</si>
  <si>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</si>
  <si>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</si>
  <si>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</si>
  <si>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</si>
  <si>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</si>
  <si>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</si>
  <si>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</si>
  <si>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</si>
  <si>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</si>
  <si>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</si>
  <si>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</si>
  <si>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</si>
  <si>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</si>
  <si>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</si>
  <si>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</si>
  <si>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</si>
  <si>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</si>
  <si>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</si>
  <si>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</si>
  <si>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</si>
  <si>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</si>
  <si>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</si>
  <si>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</si>
  <si>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</si>
  <si>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</si>
  <si>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</si>
  <si>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</si>
  <si>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</si>
  <si>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</si>
  <si>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</si>
  <si>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</si>
  <si>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</si>
  <si>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</si>
  <si>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</si>
  <si>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</si>
  <si>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</si>
  <si>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</si>
  <si>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</si>
  <si>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</si>
  <si>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</si>
  <si>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</si>
  <si>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</si>
  <si>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</si>
  <si>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</si>
  <si>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</si>
  <si>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</si>
  <si>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</si>
  <si>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</si>
  <si>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</si>
  <si>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</si>
  <si>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</si>
  <si>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</si>
  <si>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</si>
  <si>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</si>
  <si>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</si>
  <si>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</si>
  <si>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</si>
  <si>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</si>
  <si>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</si>
  <si>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</si>
  <si>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</si>
  <si>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</si>
  <si>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</si>
  <si>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</si>
  <si>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</si>
  <si>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</si>
  <si>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</si>
  <si>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</si>
  <si>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</si>
  <si>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</si>
  <si>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</si>
  <si>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</si>
  <si>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</si>
  <si>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</si>
  <si>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</si>
  <si>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</si>
  <si>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</si>
  <si>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</si>
  <si>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</si>
  <si>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</si>
  <si>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</si>
  <si>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</si>
  <si>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</si>
  <si>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</si>
  <si>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</si>
  <si>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</si>
  <si>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</si>
  <si>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</si>
  <si>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</si>
  <si>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</si>
  <si>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</si>
  <si>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</si>
  <si>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</si>
  <si>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</si>
  <si>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</si>
  <si>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</si>
  <si>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</si>
  <si>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</si>
  <si>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</si>
  <si>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</si>
  <si>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</si>
  <si>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</si>
  <si>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</si>
  <si>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</si>
  <si>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</si>
  <si>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</si>
  <si>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</si>
  <si>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</si>
  <si>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</si>
  <si>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</si>
  <si>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</si>
  <si>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</si>
  <si>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</si>
  <si>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</si>
  <si>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</si>
  <si>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</si>
  <si>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</si>
  <si>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</si>
  <si>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</si>
  <si>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</si>
  <si>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</si>
  <si>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</si>
  <si>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</si>
  <si>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</si>
  <si>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</si>
  <si>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</si>
  <si>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</si>
  <si>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</si>
  <si>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</si>
  <si>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</si>
  <si>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</si>
  <si>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</si>
  <si>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</si>
  <si>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</si>
  <si>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</si>
  <si>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</si>
  <si>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</si>
  <si>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</si>
  <si>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</si>
  <si>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</si>
  <si>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</si>
  <si>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</si>
  <si>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</si>
  <si>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</si>
  <si>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</si>
  <si>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</si>
  <si>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</si>
  <si>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</si>
  <si>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</si>
  <si>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</si>
  <si>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</si>
  <si>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</si>
  <si>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</si>
  <si>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</si>
  <si>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</si>
  <si>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</si>
  <si>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</si>
  <si>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</si>
  <si>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</si>
  <si>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</si>
  <si>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</si>
  <si>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</si>
  <si>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</si>
  <si>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</si>
  <si>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</si>
  <si>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</si>
  <si>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</si>
  <si>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</si>
  <si>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</si>
  <si>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</si>
  <si>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</si>
  <si>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</si>
  <si>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</si>
  <si>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</si>
  <si>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</si>
  <si>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</si>
  <si>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</si>
  <si>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</si>
  <si>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</si>
  <si>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</si>
  <si>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</si>
  <si>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</si>
  <si>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</si>
  <si>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</si>
  <si>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</si>
  <si>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</si>
  <si>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</si>
  <si>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</si>
  <si>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</si>
  <si>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</si>
  <si>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</si>
  <si>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</si>
  <si>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</si>
  <si>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</si>
  <si>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</si>
  <si>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</si>
  <si>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</si>
  <si>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</si>
  <si>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</si>
  <si>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</si>
  <si>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</si>
  <si>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</si>
  <si>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</si>
  <si>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</si>
  <si>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</si>
  <si>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</si>
  <si>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</si>
  <si>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</si>
  <si>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</si>
  <si>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</si>
  <si>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</si>
  <si>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</si>
  <si>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</si>
  <si>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</si>
  <si>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</si>
  <si>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</si>
  <si>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</si>
  <si>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</si>
  <si>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</si>
  <si>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</si>
  <si>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</si>
  <si>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</si>
  <si>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</si>
  <si>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</si>
  <si>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</si>
  <si>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</si>
  <si>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</si>
  <si>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</si>
  <si>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</si>
  <si>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</si>
  <si>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</si>
  <si>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</si>
  <si>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</si>
  <si>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</si>
  <si>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</si>
  <si>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</si>
  <si>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</si>
  <si>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</si>
  <si>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</si>
  <si>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</si>
  <si>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</si>
  <si>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</si>
  <si>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</si>
  <si>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</si>
  <si>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</si>
  <si>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</si>
  <si>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</si>
  <si>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</si>
  <si>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</si>
  <si>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</si>
  <si>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</si>
  <si>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</si>
  <si>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</si>
  <si>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</si>
  <si>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</si>
  <si>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</si>
  <si>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</si>
  <si>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</si>
  <si>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</si>
  <si>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</si>
  <si>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</si>
  <si>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</si>
  <si>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</si>
  <si>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</si>
  <si>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</si>
  <si>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</si>
  <si>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</si>
  <si>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</si>
  <si>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</si>
  <si>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</si>
  <si>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</si>
  <si>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</si>
  <si>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</si>
  <si>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</si>
  <si>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</si>
  <si>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</si>
  <si>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</si>
  <si>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</si>
  <si>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</si>
  <si>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</si>
  <si>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</si>
  <si>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</si>
  <si>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</si>
  <si>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</si>
  <si>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</si>
  <si>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</si>
  <si>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</si>
  <si>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</si>
  <si>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</si>
  <si>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</si>
  <si>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</si>
  <si>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</si>
  <si>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</si>
  <si>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</si>
  <si>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</si>
  <si>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</si>
  <si>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</si>
  <si>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</si>
  <si>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</si>
  <si>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</si>
  <si>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</si>
  <si>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</si>
  <si>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</si>
  <si>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</si>
  <si>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</si>
  <si>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</si>
  <si>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</si>
  <si>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</si>
  <si>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</si>
  <si>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</si>
  <si>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</si>
  <si>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</si>
  <si>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</si>
  <si>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</si>
  <si>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</si>
  <si>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</si>
  <si>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</si>
  <si>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</si>
  <si>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</si>
  <si>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</si>
  <si>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</si>
  <si>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</si>
  <si>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</si>
  <si>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</si>
  <si>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</si>
  <si>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</si>
  <si>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</si>
  <si>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</si>
  <si>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</si>
  <si>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</si>
  <si>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</si>
  <si>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</si>
  <si>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</si>
  <si>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</si>
  <si>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</si>
  <si>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</si>
  <si>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</si>
  <si>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</si>
  <si>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</si>
  <si>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</si>
  <si>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</si>
  <si>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</si>
  <si>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</si>
  <si>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</si>
  <si>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</si>
  <si>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</si>
  <si>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</si>
  <si>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</si>
  <si>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</si>
  <si>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</si>
  <si>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</si>
  <si>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</si>
  <si>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</si>
  <si>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</si>
  <si>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</si>
  <si>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</si>
  <si>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</si>
  <si>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</si>
  <si>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</si>
  <si>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</si>
  <si>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</si>
  <si>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</si>
  <si>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</si>
  <si>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</si>
  <si>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</si>
  <si>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</si>
  <si>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</si>
  <si>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</si>
  <si>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</si>
  <si>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</si>
  <si>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</si>
  <si>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</si>
  <si>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</si>
  <si>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</si>
  <si>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</si>
  <si>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</si>
  <si>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</si>
  <si>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</si>
  <si>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</si>
  <si>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</si>
  <si>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</si>
  <si>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</si>
  <si>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</si>
  <si>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</si>
  <si>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</si>
  <si>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</si>
  <si>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</si>
  <si>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</si>
  <si>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</si>
  <si>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</si>
  <si>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</si>
  <si>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</si>
  <si>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</si>
  <si>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</si>
  <si>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</si>
  <si>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</si>
  <si>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</si>
  <si>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</si>
  <si>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</si>
  <si>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</si>
  <si>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</si>
  <si>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</si>
  <si>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</si>
  <si>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</si>
  <si>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</si>
  <si>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</si>
  <si>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</si>
  <si>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</si>
  <si>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</si>
  <si>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</si>
  <si>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</si>
  <si>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</si>
  <si>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</si>
  <si>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</si>
  <si>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</si>
  <si>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</si>
  <si>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</si>
  <si>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</si>
  <si>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</si>
  <si>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</si>
  <si>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</si>
  <si>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</si>
  <si>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</si>
  <si>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</si>
  <si>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</si>
  <si>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</si>
  <si>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</si>
  <si>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</si>
  <si>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</si>
  <si>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</si>
  <si>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</si>
  <si>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</si>
  <si>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</si>
  <si>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</si>
  <si>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</si>
  <si>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</si>
  <si>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</si>
  <si>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</si>
  <si>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</si>
  <si>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</si>
  <si>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</si>
  <si>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</si>
  <si>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</si>
  <si>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</si>
  <si>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</si>
  <si>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</si>
  <si>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</si>
  <si>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</si>
  <si>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</si>
  <si>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</si>
  <si>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</si>
  <si>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</si>
  <si>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</si>
  <si>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</si>
  <si>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</si>
  <si>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</si>
  <si>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</si>
  <si>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</si>
  <si>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</si>
  <si>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</si>
  <si>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</si>
  <si>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</si>
  <si>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</si>
  <si>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</si>
  <si>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</si>
  <si>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</si>
  <si>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</si>
  <si>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</si>
  <si>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</si>
  <si>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</si>
  <si>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</si>
  <si>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</si>
  <si>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</si>
  <si>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</si>
  <si>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</si>
  <si>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</si>
  <si>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</si>
  <si>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</si>
  <si>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</si>
  <si>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</si>
  <si>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</si>
  <si>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</si>
  <si>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</si>
  <si>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</si>
  <si>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</si>
  <si>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</si>
  <si>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</si>
  <si>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</si>
  <si>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</si>
  <si>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</si>
  <si>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</si>
  <si>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</si>
  <si>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</si>
  <si>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</si>
  <si>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</si>
  <si>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</si>
  <si>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</si>
  <si>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</si>
  <si>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</si>
  <si>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</si>
  <si>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</si>
  <si>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</si>
  <si>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</si>
  <si>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</si>
  <si>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</si>
  <si>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</si>
  <si>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</si>
  <si>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</si>
  <si>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</si>
  <si>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</si>
  <si>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</si>
  <si>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</si>
  <si>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</si>
  <si>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</si>
  <si>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</si>
  <si>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</si>
  <si>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</si>
  <si>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</si>
  <si>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</si>
  <si>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</si>
  <si>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</si>
  <si>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</si>
  <si>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</si>
  <si>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</si>
  <si>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</si>
  <si>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</si>
  <si>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</si>
  <si>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</si>
  <si>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</si>
  <si>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</si>
  <si>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</si>
  <si>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</si>
  <si>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</si>
  <si>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</si>
  <si>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</si>
  <si>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</si>
  <si>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</si>
  <si>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</si>
  <si>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</si>
  <si>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</si>
  <si>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</si>
  <si>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</si>
  <si>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</si>
  <si>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</si>
  <si>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</si>
  <si>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</si>
  <si>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</si>
  <si>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</si>
  <si>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</si>
  <si>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</si>
  <si>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</si>
  <si>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</si>
  <si>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</si>
  <si>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</si>
  <si>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</si>
  <si>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</si>
  <si>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</si>
  <si>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</si>
  <si>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</si>
  <si>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</si>
  <si>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</si>
  <si>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</si>
  <si>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</si>
  <si>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</si>
  <si>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</si>
  <si>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</si>
  <si>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</si>
  <si>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</si>
  <si>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</si>
  <si>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</si>
  <si>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</si>
  <si>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</si>
  <si>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</si>
  <si>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</si>
  <si>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</si>
  <si>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</si>
  <si>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</si>
  <si>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</si>
  <si>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</si>
  <si>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</si>
  <si>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</si>
  <si>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</si>
  <si>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</si>
  <si>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</si>
  <si>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</si>
  <si>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</si>
  <si>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</si>
  <si>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</si>
  <si>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</si>
  <si>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</si>
  <si>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</si>
  <si>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</si>
  <si>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</si>
  <si>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</si>
  <si>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</si>
  <si>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</si>
  <si>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</si>
  <si>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</si>
  <si>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</si>
  <si>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</si>
  <si>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</si>
  <si>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</si>
  <si>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</si>
  <si>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</si>
  <si>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</si>
  <si>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</si>
  <si>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</si>
  <si>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</si>
  <si>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</si>
  <si>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</si>
  <si>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</si>
  <si>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</si>
  <si>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</si>
  <si>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</si>
  <si>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</si>
  <si>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</si>
  <si>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</si>
  <si>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</si>
  <si>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</si>
  <si>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</si>
  <si>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</si>
  <si>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</si>
  <si>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</si>
  <si>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</si>
  <si>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</si>
  <si>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</si>
  <si>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</si>
  <si>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</si>
  <si>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</si>
  <si>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</si>
  <si>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</si>
  <si>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</si>
  <si>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</si>
  <si>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</si>
  <si>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</si>
  <si>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</si>
  <si>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</si>
  <si>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</si>
  <si>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</si>
  <si>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</si>
  <si>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</si>
  <si>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</si>
  <si>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</si>
  <si>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</si>
  <si>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</si>
  <si>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</si>
  <si>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</si>
  <si>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</si>
  <si>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</si>
  <si>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</si>
  <si>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</si>
  <si>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</si>
  <si>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</si>
  <si>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</si>
  <si>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</si>
  <si>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</si>
  <si>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</si>
  <si>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</si>
  <si>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</si>
  <si>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</si>
  <si>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</si>
  <si>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</si>
  <si>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</si>
  <si>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</si>
  <si>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</si>
  <si>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</si>
  <si>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</si>
  <si>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</si>
  <si>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</si>
  <si>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</si>
  <si>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</si>
  <si>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</si>
  <si>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</si>
  <si>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</si>
  <si>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</si>
  <si>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</si>
  <si>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</si>
  <si>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</si>
  <si>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</si>
  <si>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</si>
  <si>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</si>
  <si>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</si>
  <si>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</si>
  <si>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</si>
  <si>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</si>
  <si>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</si>
  <si>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</si>
  <si>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</si>
  <si>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</si>
  <si>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</si>
  <si>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</si>
  <si>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</si>
  <si>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</si>
  <si>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</si>
  <si>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</si>
  <si>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</si>
  <si>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</si>
  <si>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</si>
  <si>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</si>
  <si>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</si>
  <si>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</si>
  <si>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</si>
  <si>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</si>
  <si>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</si>
  <si>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</si>
  <si>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</si>
  <si>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</si>
  <si>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</si>
  <si>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</si>
  <si>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</si>
  <si>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</si>
  <si>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</si>
  <si>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</si>
  <si>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</si>
  <si>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</si>
  <si>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</si>
  <si>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</si>
  <si>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</si>
  <si>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</si>
  <si>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</si>
  <si>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</si>
  <si>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</si>
  <si>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</si>
  <si>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</si>
  <si>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</si>
  <si>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</si>
  <si>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</si>
  <si>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</si>
  <si>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</si>
  <si>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</si>
  <si>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</si>
  <si>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</si>
  <si>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</si>
  <si>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</si>
  <si>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</si>
  <si>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</si>
  <si>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</si>
  <si>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</si>
  <si>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</si>
  <si>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</si>
  <si>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</si>
  <si>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</si>
  <si>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</si>
  <si>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</si>
  <si>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</si>
  <si>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</si>
  <si>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</si>
  <si>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</si>
  <si>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</si>
  <si>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</si>
  <si>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</si>
  <si>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</si>
  <si>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</si>
  <si>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</si>
  <si>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</si>
  <si>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</si>
  <si>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</si>
  <si>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</si>
  <si>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</si>
  <si>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</si>
  <si>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</si>
  <si>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</si>
  <si>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</si>
  <si>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</si>
  <si>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</si>
  <si>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</si>
  <si>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</si>
  <si>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</si>
  <si>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</si>
  <si>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</si>
  <si>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</si>
  <si>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</si>
  <si>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</si>
  <si>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</si>
  <si>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</si>
  <si>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</si>
  <si>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</si>
  <si>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</si>
  <si>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</si>
  <si>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</si>
  <si>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</si>
  <si>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</si>
  <si>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</si>
  <si>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</si>
  <si>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</si>
  <si>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</si>
  <si>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</si>
  <si>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</si>
  <si>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</si>
  <si>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</si>
  <si>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</si>
  <si>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</si>
  <si>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</si>
  <si>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</si>
  <si>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</si>
  <si>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</si>
  <si>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</si>
  <si>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</si>
  <si>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</si>
  <si>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</si>
  <si>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</si>
  <si>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</si>
  <si>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</si>
  <si>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</si>
  <si>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</si>
  <si>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</si>
  <si>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</si>
  <si>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</si>
  <si>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</si>
  <si>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</si>
  <si>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</si>
  <si>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</si>
  <si>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</si>
  <si>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</si>
  <si>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</si>
  <si>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</si>
  <si>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</si>
  <si>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</si>
  <si>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</si>
  <si>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</si>
  <si>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</si>
  <si>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</si>
  <si>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</si>
  <si>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</si>
  <si>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</si>
  <si>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</si>
  <si>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</si>
  <si>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</si>
  <si>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</si>
  <si>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</si>
  <si>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</si>
  <si>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</si>
  <si>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</si>
  <si>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</si>
  <si>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</si>
  <si>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</si>
  <si>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</si>
  <si>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</si>
  <si>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</si>
  <si>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</si>
  <si>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</si>
  <si>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</si>
  <si>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</si>
  <si>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</si>
  <si>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</si>
  <si>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</si>
  <si>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</si>
  <si>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</si>
  <si>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</si>
  <si>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</si>
  <si>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</si>
  <si>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</si>
  <si>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</si>
  <si>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</si>
  <si>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</si>
  <si>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</si>
  <si>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</si>
  <si>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</si>
  <si>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</si>
  <si>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</si>
  <si>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</si>
  <si>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</si>
  <si>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</si>
  <si>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</si>
  <si>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</si>
  <si>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</si>
  <si>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</si>
  <si>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</si>
  <si>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</si>
  <si>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</si>
  <si>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</si>
  <si>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</si>
  <si>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</si>
  <si>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</si>
  <si>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</si>
  <si>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</si>
  <si>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</si>
  <si>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</si>
  <si>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</si>
  <si>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</si>
  <si>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</si>
  <si>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</si>
  <si>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</si>
  <si>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</si>
  <si>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</si>
  <si>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</si>
  <si>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</si>
  <si>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</si>
  <si>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</si>
  <si>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</si>
  <si>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</si>
  <si>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</si>
  <si>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</si>
  <si>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</si>
  <si>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</si>
  <si>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</si>
  <si>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</si>
  <si>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</si>
  <si>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</si>
  <si>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</si>
  <si>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</si>
  <si>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</si>
  <si>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</si>
  <si>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</si>
  <si>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</si>
  <si>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</si>
  <si>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</si>
  <si>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</si>
  <si>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</si>
  <si>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</si>
  <si>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</si>
  <si>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</si>
  <si>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</si>
  <si>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</si>
  <si>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</si>
  <si>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</si>
  <si>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</si>
  <si>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</si>
  <si>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</si>
  <si>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</si>
  <si>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</si>
  <si>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</si>
  <si>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</si>
  <si>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</si>
  <si>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</si>
  <si>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</si>
  <si>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</si>
  <si>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</si>
  <si>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</si>
  <si>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</si>
  <si>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</si>
  <si>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</si>
  <si>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</si>
  <si>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</si>
  <si>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</si>
  <si>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</si>
  <si>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</si>
  <si>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</si>
  <si>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</si>
  <si>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</si>
  <si>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</si>
  <si>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</si>
  <si>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</si>
  <si>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</si>
  <si>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</si>
  <si>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</si>
  <si>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</si>
  <si>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</si>
  <si>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</si>
  <si>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</si>
  <si>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</si>
  <si>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</si>
  <si>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</si>
  <si>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</si>
  <si>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</si>
  <si>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</si>
  <si>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</si>
  <si>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</si>
  <si>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</si>
  <si>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</si>
  <si>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</si>
  <si>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</si>
  <si>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</si>
  <si>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</si>
  <si>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</si>
  <si>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</si>
  <si>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</si>
  <si>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</si>
  <si>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</si>
  <si>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</si>
  <si>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</si>
  <si>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</si>
  <si>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</si>
  <si>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</si>
  <si>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</si>
  <si>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</si>
  <si>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</si>
  <si>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</si>
  <si>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</si>
  <si>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</si>
  <si>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</si>
  <si>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</si>
  <si>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</si>
  <si>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</si>
  <si>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</si>
  <si>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</si>
  <si>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</si>
  <si>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</si>
  <si>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</si>
  <si>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</si>
  <si>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</si>
  <si>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</si>
  <si>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</si>
  <si>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</si>
  <si>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</si>
  <si>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</si>
  <si>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</si>
  <si>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</si>
  <si>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</si>
  <si>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</si>
  <si>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</si>
  <si>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</si>
  <si>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</si>
  <si>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</si>
  <si>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</si>
  <si>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</si>
  <si>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</si>
  <si>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</si>
  <si>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</si>
  <si>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</si>
  <si>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</si>
  <si>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</si>
  <si>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</si>
  <si>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</si>
  <si>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</si>
  <si>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</si>
  <si>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</si>
  <si>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</si>
  <si>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</si>
  <si>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</si>
  <si>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</si>
  <si>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</si>
  <si>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</si>
  <si>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</si>
  <si>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</si>
  <si>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</si>
  <si>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</si>
  <si>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</si>
  <si>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</si>
  <si>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</si>
  <si>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</si>
  <si>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</si>
  <si>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</si>
  <si>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</si>
  <si>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</si>
  <si>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</si>
  <si>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</si>
  <si>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</si>
  <si>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</si>
  <si>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</si>
  <si>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</si>
  <si>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</si>
  <si>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</si>
  <si>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</si>
  <si>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</si>
  <si>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</si>
  <si>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</si>
  <si>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</si>
  <si>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</si>
  <si>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</si>
  <si>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</si>
  <si>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</si>
  <si>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</si>
  <si>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</si>
  <si>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</si>
  <si>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</si>
  <si>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</si>
  <si>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</si>
  <si>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</si>
  <si>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</si>
  <si>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</si>
  <si>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</si>
  <si>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</si>
  <si>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</si>
  <si>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</si>
  <si>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</si>
  <si>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</si>
  <si>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</si>
  <si>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</si>
  <si>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</si>
  <si>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</si>
  <si>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</si>
  <si>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</si>
  <si>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</si>
  <si>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</si>
  <si>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</si>
  <si>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</si>
  <si>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</si>
  <si>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</si>
  <si>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</si>
  <si>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</si>
  <si>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</si>
  <si>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</si>
  <si>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</si>
  <si>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</si>
  <si>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</si>
  <si>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</si>
  <si>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</si>
  <si>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</si>
  <si>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</si>
  <si>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</si>
  <si>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</si>
  <si>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</si>
  <si>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</si>
  <si>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</si>
  <si>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</si>
  <si>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</si>
  <si>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</si>
  <si>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</si>
  <si>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</si>
  <si>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</si>
  <si>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</si>
  <si>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</si>
  <si>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</si>
  <si>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</si>
  <si>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</si>
  <si>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</si>
  <si>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</si>
  <si>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</si>
  <si>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</si>
  <si>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</si>
  <si>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</si>
  <si>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</si>
  <si>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</si>
  <si>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</si>
  <si>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</si>
  <si>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</si>
  <si>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</si>
  <si>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</si>
  <si>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</si>
  <si>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</si>
  <si>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</si>
  <si>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</si>
  <si>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</si>
  <si>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</si>
  <si>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</si>
  <si>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</si>
  <si>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</si>
  <si>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</si>
  <si>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</si>
  <si>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</si>
  <si>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</si>
  <si>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</si>
  <si>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</si>
  <si>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</si>
  <si>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</si>
  <si>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</si>
  <si>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</si>
  <si>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</si>
  <si>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</si>
  <si>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</si>
  <si>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</si>
  <si>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</si>
  <si>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</si>
  <si>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</si>
  <si>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</si>
  <si>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</si>
  <si>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</si>
  <si>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</si>
  <si>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</si>
  <si>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</si>
  <si>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</si>
  <si>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</si>
  <si>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</si>
  <si>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</si>
  <si>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</si>
  <si>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</si>
  <si>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</si>
  <si>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</si>
  <si>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</si>
  <si>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</si>
  <si>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</si>
  <si>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</si>
  <si>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</si>
  <si>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</si>
  <si>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</si>
  <si>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</si>
  <si>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</si>
  <si>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</si>
  <si>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</si>
  <si>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</si>
  <si>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</si>
  <si>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</si>
  <si>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</si>
  <si>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</si>
  <si>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</si>
  <si>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</si>
  <si>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</si>
  <si>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</si>
  <si>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</si>
  <si>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</si>
  <si>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</si>
  <si>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</si>
  <si>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</si>
  <si>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</si>
  <si>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</si>
  <si>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</si>
  <si>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</si>
  <si>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</si>
  <si>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</si>
  <si>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</si>
  <si>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</si>
  <si>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</si>
  <si>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</si>
  <si>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</si>
  <si>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</si>
  <si>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</si>
  <si>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</si>
  <si>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</si>
  <si>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</si>
  <si>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</si>
  <si>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</si>
  <si>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</si>
  <si>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</si>
  <si>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</si>
  <si>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</si>
  <si>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</si>
  <si>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</si>
  <si>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</si>
  <si>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</si>
  <si>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</si>
  <si>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</si>
  <si>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</si>
  <si>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</si>
  <si>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</si>
  <si>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</si>
  <si>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</si>
  <si>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</si>
  <si>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</si>
  <si>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</si>
  <si>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</si>
  <si>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</si>
  <si>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</si>
  <si>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</si>
  <si>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</si>
  <si>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</si>
  <si>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</si>
  <si>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</si>
  <si>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</si>
  <si>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</si>
  <si>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</si>
  <si>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</si>
  <si>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</si>
  <si>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</si>
  <si>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</si>
  <si>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</si>
  <si>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</si>
  <si>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</si>
  <si>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</si>
  <si>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</si>
  <si>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</si>
  <si>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</si>
  <si>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</si>
  <si>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</si>
  <si>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</si>
  <si>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</si>
  <si>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</si>
  <si>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</si>
  <si>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</si>
  <si>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</si>
  <si>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</si>
  <si>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</si>
  <si>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</si>
  <si>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</si>
  <si>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</si>
  <si>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</si>
  <si>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</si>
  <si>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</si>
  <si>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</si>
  <si>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</si>
  <si>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</si>
  <si>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</si>
  <si>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</si>
  <si>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</si>
  <si>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</si>
  <si>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</si>
  <si>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</si>
  <si>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</si>
  <si>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</si>
  <si>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</si>
  <si>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</si>
  <si>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</si>
  <si>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</si>
  <si>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</si>
  <si>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</si>
  <si>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</si>
  <si>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</si>
  <si>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</si>
  <si>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</si>
  <si>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</si>
  <si>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</si>
  <si>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</si>
  <si>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</si>
  <si>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</si>
  <si>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</si>
  <si>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</si>
  <si>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</si>
  <si>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</si>
  <si>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</si>
  <si>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</si>
  <si>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</si>
  <si>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</si>
  <si>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</si>
  <si>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</si>
  <si>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</si>
  <si>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</si>
  <si>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</si>
  <si>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</si>
  <si>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</si>
  <si>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</si>
  <si>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</si>
  <si>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</si>
  <si>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</si>
  <si>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</si>
  <si>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</si>
  <si>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</si>
  <si>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</si>
  <si>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</si>
  <si>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</si>
  <si>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</si>
  <si>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</si>
  <si>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</si>
  <si>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</si>
  <si>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</si>
  <si>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</si>
  <si>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</si>
  <si>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</si>
  <si>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</si>
  <si>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</si>
  <si>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</si>
  <si>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</si>
  <si>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</si>
  <si>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</si>
  <si>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</si>
  <si>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</si>
  <si>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</si>
  <si>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</si>
  <si>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</si>
  <si>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</si>
  <si>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</si>
  <si>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</si>
  <si>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</si>
  <si>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</si>
  <si>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</si>
  <si>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</si>
  <si>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</si>
  <si>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</si>
  <si>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</si>
  <si>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</si>
  <si>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</si>
  <si>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</si>
  <si>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</si>
  <si>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</si>
  <si>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</si>
  <si>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</si>
  <si>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</si>
  <si>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</si>
  <si>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</si>
  <si>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</si>
  <si>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</si>
  <si>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</si>
  <si>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</si>
  <si>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</si>
  <si>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</si>
  <si>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</si>
  <si>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</si>
  <si>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</si>
  <si>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</si>
  <si>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</si>
  <si>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</si>
  <si>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</si>
  <si>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</si>
  <si>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</si>
  <si>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</si>
  <si>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</si>
  <si>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</si>
  <si>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</si>
  <si>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</si>
  <si>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</si>
  <si>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</si>
  <si>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</si>
  <si>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</si>
  <si>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</si>
  <si>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</si>
  <si>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</si>
  <si>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</si>
  <si>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</si>
  <si>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</si>
  <si>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</si>
  <si>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</si>
  <si>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</si>
  <si>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</si>
  <si>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</si>
  <si>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</si>
  <si>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</si>
  <si>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</si>
  <si>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</si>
  <si>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</si>
  <si>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</si>
  <si>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</si>
  <si>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</si>
  <si>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</si>
  <si>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</si>
  <si>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</si>
  <si>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</si>
  <si>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</si>
  <si>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</si>
  <si>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</si>
  <si>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</si>
  <si>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</si>
  <si>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</si>
  <si>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</si>
  <si>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</si>
  <si>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</si>
  <si>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</si>
  <si>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</si>
  <si>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</si>
  <si>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</si>
  <si>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</si>
  <si>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</si>
  <si>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</si>
  <si>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</si>
  <si>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</si>
  <si>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</si>
  <si>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</si>
  <si>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</si>
  <si>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</si>
  <si>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</si>
  <si>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</si>
  <si>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</si>
  <si>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</si>
  <si>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</si>
  <si>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</si>
  <si>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</si>
  <si>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</si>
  <si>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</si>
  <si>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</si>
  <si>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</si>
  <si>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</si>
  <si>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</si>
  <si>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</si>
  <si>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</si>
  <si>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</si>
  <si>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</si>
  <si>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</si>
  <si>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</si>
  <si>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</si>
  <si>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</si>
  <si>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</si>
  <si>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</si>
  <si>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</si>
  <si>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</si>
  <si>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</si>
  <si>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</si>
  <si>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</si>
  <si>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</si>
  <si>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</si>
  <si>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</si>
  <si>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</si>
  <si>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</si>
  <si>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</si>
  <si>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</si>
  <si>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</si>
  <si>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</si>
  <si>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</si>
  <si>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</si>
  <si>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</si>
  <si>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</si>
  <si>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</si>
  <si>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</si>
  <si>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</si>
  <si>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</si>
  <si>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</si>
  <si>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</si>
  <si>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</si>
  <si>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</si>
  <si>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</si>
  <si>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</si>
  <si>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</si>
  <si>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</si>
  <si>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</si>
  <si>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</si>
  <si>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</si>
  <si>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</si>
  <si>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</si>
  <si>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</si>
  <si>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</si>
  <si>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</si>
  <si>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</si>
  <si>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</si>
  <si>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</si>
  <si>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</si>
  <si>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</si>
  <si>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</si>
  <si>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</si>
  <si>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</si>
  <si>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</si>
  <si>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</si>
  <si>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</si>
  <si>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</si>
  <si>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</si>
  <si>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</si>
  <si>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</si>
  <si>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</si>
  <si>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</si>
  <si>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</si>
  <si>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</si>
  <si>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</si>
  <si>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</si>
  <si>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</si>
  <si>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</si>
  <si>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</si>
  <si>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</si>
  <si>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</si>
  <si>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</si>
  <si>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</si>
  <si>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</si>
  <si>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</si>
  <si>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</si>
  <si>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</si>
  <si>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</si>
  <si>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</si>
  <si>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</si>
  <si>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</si>
  <si>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</si>
  <si>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</si>
  <si>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</si>
  <si>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</si>
  <si>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</si>
  <si>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</si>
  <si>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</si>
  <si>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</si>
  <si>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</si>
  <si>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</si>
  <si>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</si>
  <si>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</si>
  <si>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</si>
  <si>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</si>
  <si>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</si>
  <si>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</si>
  <si>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</si>
  <si>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</si>
  <si>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</si>
  <si>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</si>
  <si>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</si>
  <si>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</si>
  <si>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</si>
  <si>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</si>
  <si>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</si>
  <si>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</si>
  <si>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</si>
  <si>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</si>
  <si>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</si>
  <si>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</si>
  <si>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</si>
  <si>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</si>
  <si>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</si>
  <si>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</si>
  <si>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</si>
  <si>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</si>
  <si>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</si>
  <si>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</si>
  <si>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</si>
  <si>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</si>
  <si>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</si>
  <si>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</si>
  <si>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</si>
  <si>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</si>
  <si>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</si>
  <si>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</si>
  <si>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</si>
  <si>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</si>
  <si>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</si>
  <si>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</si>
  <si>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</si>
  <si>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</si>
  <si>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</si>
  <si>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</si>
  <si>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</si>
  <si>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</si>
  <si>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</si>
  <si>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</si>
  <si>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</si>
  <si>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</si>
  <si>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</si>
  <si>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</si>
  <si>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</si>
  <si>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</si>
  <si>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</si>
  <si>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</si>
  <si>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</si>
  <si>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</si>
  <si>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</si>
  <si>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</si>
  <si>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</si>
  <si>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</si>
  <si>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</si>
  <si>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</si>
  <si>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</si>
  <si>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</si>
  <si>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</si>
  <si>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</si>
  <si>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</si>
  <si>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</si>
  <si>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</si>
  <si>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</si>
  <si>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</si>
  <si>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</si>
  <si>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</si>
  <si>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</si>
  <si>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</si>
  <si>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</si>
  <si>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</si>
  <si>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</si>
  <si>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</si>
  <si>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</si>
  <si>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</si>
  <si>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</si>
  <si>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</si>
  <si>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</si>
  <si>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</si>
  <si>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</si>
  <si>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</si>
  <si>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</si>
  <si>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</si>
  <si>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</si>
  <si>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</si>
  <si>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</si>
  <si>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</si>
  <si>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</si>
  <si>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</si>
  <si>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</si>
  <si>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</si>
  <si>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</si>
  <si>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</si>
  <si>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</si>
  <si>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</si>
  <si>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</si>
  <si>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</si>
  <si>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</si>
  <si>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</si>
  <si>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</si>
  <si>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</si>
  <si>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</si>
  <si>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</si>
  <si>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</si>
  <si>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</si>
  <si>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</si>
  <si>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</si>
  <si>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</si>
  <si>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</si>
  <si>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</si>
  <si>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</si>
  <si>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</si>
  <si>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</si>
  <si>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</si>
  <si>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</si>
  <si>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</si>
  <si>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</si>
  <si>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</si>
  <si>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</si>
  <si>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</si>
  <si>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</si>
  <si>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</si>
  <si>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</si>
  <si>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</si>
  <si>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</si>
  <si>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</si>
  <si>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</si>
  <si>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</si>
  <si>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</si>
  <si>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</si>
  <si>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</si>
  <si>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</si>
  <si>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</si>
  <si>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</si>
  <si>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</si>
  <si>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</si>
  <si>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</si>
  <si>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</si>
  <si>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</si>
  <si>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</si>
  <si>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</si>
  <si>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</si>
  <si>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</si>
  <si>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</si>
  <si>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</si>
  <si>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</si>
  <si>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</si>
  <si>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</si>
  <si>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</si>
  <si>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</si>
  <si>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</si>
  <si>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</si>
  <si>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</si>
  <si>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</si>
  <si>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</si>
  <si>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</si>
  <si>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</si>
  <si>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</si>
  <si>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</si>
  <si>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</si>
  <si>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</si>
  <si>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</si>
  <si>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</si>
  <si>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</si>
  <si>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</si>
  <si>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</si>
  <si>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</si>
  <si>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</si>
  <si>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</si>
  <si>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</si>
  <si>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</si>
  <si>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</si>
  <si>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</si>
  <si>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</si>
  <si>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</si>
  <si>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</si>
  <si>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</si>
  <si>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</si>
  <si>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</si>
  <si>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</si>
  <si>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</si>
  <si>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</si>
  <si>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</si>
  <si>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</si>
  <si>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</si>
  <si>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</si>
  <si>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</si>
  <si>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</si>
  <si>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</si>
  <si>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</si>
  <si>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</si>
  <si>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</si>
  <si>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</si>
  <si>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</si>
  <si>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</si>
  <si>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</si>
  <si>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</si>
  <si>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</si>
  <si>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</si>
  <si>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</si>
  <si>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</si>
  <si>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</si>
  <si>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</si>
  <si>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</si>
  <si>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</si>
  <si>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</si>
  <si>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</si>
  <si>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</si>
  <si>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</si>
  <si>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</si>
  <si>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</si>
  <si>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</si>
  <si>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</si>
  <si>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</si>
  <si>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</si>
  <si>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</si>
  <si>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</si>
  <si>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</si>
  <si>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</si>
  <si>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</si>
  <si>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</si>
  <si>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</si>
  <si>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</si>
  <si>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</si>
  <si>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</si>
  <si>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</si>
  <si>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</si>
  <si>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</si>
  <si>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</si>
  <si>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</si>
  <si>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</si>
  <si>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</si>
  <si>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</si>
  <si>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</si>
  <si>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</si>
  <si>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</si>
  <si>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</si>
  <si>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</si>
  <si>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</si>
  <si>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</si>
  <si>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</si>
  <si>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</si>
  <si>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</si>
  <si>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</si>
  <si>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</si>
  <si>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</si>
  <si>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</si>
  <si>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</si>
  <si>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</si>
  <si>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</si>
  <si>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</si>
  <si>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</si>
  <si>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</si>
  <si>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</si>
  <si>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</si>
  <si>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</si>
  <si>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</si>
  <si>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</si>
  <si>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</si>
  <si>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</si>
  <si>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</si>
  <si>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</si>
  <si>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</si>
  <si>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</si>
  <si>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</si>
  <si>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</si>
  <si>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</si>
  <si>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</si>
  <si>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</si>
  <si>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</si>
  <si>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</si>
  <si>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</si>
  <si>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</si>
  <si>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</si>
  <si>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</si>
  <si>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</si>
  <si>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</si>
  <si>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</si>
  <si>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</si>
  <si>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</si>
  <si>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</si>
  <si>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</si>
  <si>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</si>
  <si>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</si>
  <si>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</si>
  <si>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</si>
  <si>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</si>
  <si>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</si>
  <si>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</si>
  <si>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</si>
  <si>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</si>
  <si>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</si>
  <si>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</si>
  <si>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</si>
  <si>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</si>
  <si>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</si>
  <si>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</si>
  <si>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</si>
  <si>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</si>
  <si>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</si>
  <si>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</si>
  <si>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</si>
  <si>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</si>
  <si>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</si>
  <si>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</si>
  <si>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</si>
  <si>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</si>
  <si>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</si>
  <si>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</si>
  <si>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</si>
  <si>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</si>
  <si>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</si>
  <si>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</si>
  <si>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</si>
  <si>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</si>
  <si>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</si>
  <si>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</si>
  <si>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</si>
  <si>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</si>
  <si>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</si>
  <si>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</si>
  <si>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</si>
  <si>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</si>
  <si>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</si>
  <si>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</si>
  <si>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</si>
  <si>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</si>
  <si>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</si>
  <si>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</si>
  <si>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</si>
  <si>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</si>
  <si>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</si>
  <si>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</si>
  <si>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</si>
  <si>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</si>
  <si>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</si>
  <si>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</si>
  <si>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</si>
  <si>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</si>
  <si>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</si>
  <si>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</si>
  <si>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</si>
  <si>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</si>
  <si>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</si>
  <si>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</si>
  <si>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</si>
  <si>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</si>
  <si>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</si>
  <si>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</si>
  <si>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</si>
  <si>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</si>
  <si>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</si>
  <si>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</si>
  <si>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</si>
  <si>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</si>
  <si>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</si>
  <si>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</si>
  <si>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</si>
  <si>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</si>
  <si>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</si>
  <si>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</si>
  <si>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</si>
  <si>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</si>
  <si>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</si>
  <si>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</si>
  <si>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</si>
  <si>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</si>
  <si>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</si>
  <si>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</si>
  <si>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</si>
  <si>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</si>
  <si>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</si>
  <si>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</si>
  <si>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</si>
  <si>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</si>
  <si>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</si>
  <si>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</si>
  <si>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</si>
  <si>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</si>
  <si>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</si>
  <si>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</si>
  <si>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</si>
  <si>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</si>
  <si>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</si>
  <si>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</si>
  <si>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</si>
  <si>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</si>
  <si>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</si>
  <si>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</si>
  <si>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</si>
  <si>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</si>
  <si>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</si>
  <si>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</si>
  <si>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</si>
  <si>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</si>
  <si>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</si>
  <si>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</si>
  <si>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</si>
  <si>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</si>
  <si>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</si>
  <si>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</si>
  <si>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</si>
  <si>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</si>
  <si>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</si>
  <si>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</si>
  <si>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</si>
  <si>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</si>
  <si>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</si>
  <si>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</si>
  <si>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</si>
  <si>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</si>
  <si>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</si>
  <si>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</si>
  <si>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</si>
  <si>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</si>
  <si>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</si>
  <si>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</si>
  <si>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</si>
  <si>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</si>
  <si>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</si>
  <si>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</si>
  <si>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</si>
  <si>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</si>
  <si>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</si>
  <si>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</si>
  <si>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</si>
  <si>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</si>
  <si>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</si>
  <si>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</si>
  <si>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</si>
  <si>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</si>
  <si>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</si>
  <si>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</si>
  <si>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</si>
  <si>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</si>
  <si>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</si>
  <si>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</si>
  <si>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</si>
  <si>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</si>
  <si>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</si>
  <si>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</si>
  <si>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</si>
  <si>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</si>
  <si>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</si>
  <si>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</si>
  <si>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</si>
  <si>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</si>
  <si>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</si>
  <si>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</si>
  <si>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</si>
  <si>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</si>
  <si>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</si>
  <si>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</si>
  <si>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</si>
  <si>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</si>
  <si>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</si>
  <si>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</si>
  <si>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</si>
  <si>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</si>
  <si>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</si>
  <si>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</si>
  <si>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</si>
  <si>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</si>
  <si>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</si>
  <si>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</si>
  <si>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</si>
  <si>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</si>
  <si>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</si>
  <si>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</si>
  <si>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</si>
  <si>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</si>
  <si>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</si>
  <si>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</si>
  <si>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</si>
  <si>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</si>
  <si>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</si>
  <si>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</si>
  <si>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</si>
  <si>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</si>
  <si>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</si>
  <si>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</si>
  <si>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</si>
  <si>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</si>
  <si>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</si>
  <si>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</si>
  <si>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</si>
  <si>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</si>
  <si>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</si>
  <si>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</si>
  <si>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</si>
  <si>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</si>
  <si>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</si>
  <si>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</si>
  <si>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</si>
  <si>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</si>
  <si>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</si>
  <si>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</si>
  <si>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</si>
  <si>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</si>
  <si>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</si>
  <si>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</si>
  <si>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</si>
  <si>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</si>
  <si>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</si>
  <si>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</si>
  <si>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</si>
  <si>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</si>
  <si>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</si>
  <si>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</si>
  <si>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</si>
  <si>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</si>
  <si>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</si>
  <si>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</si>
  <si>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</si>
  <si>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</si>
  <si>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</si>
  <si>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</si>
  <si>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</si>
  <si>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</si>
  <si>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</si>
  <si>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</si>
  <si>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</si>
  <si>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</si>
  <si>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</si>
  <si>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</si>
  <si>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</si>
  <si>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</si>
  <si>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</si>
  <si>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</si>
  <si>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</si>
  <si>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</si>
  <si>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</si>
  <si>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</si>
  <si>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</si>
  <si>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</si>
  <si>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</si>
  <si>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</si>
  <si>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</si>
  <si>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</si>
  <si>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</si>
  <si>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</si>
  <si>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</si>
  <si>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</si>
  <si>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</si>
  <si>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</si>
  <si>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</si>
  <si>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</si>
  <si>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</si>
  <si>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</si>
  <si>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</si>
  <si>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</si>
  <si>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</si>
  <si>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</si>
  <si>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</si>
  <si>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</si>
  <si>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</si>
  <si>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</si>
  <si>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</si>
  <si>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</si>
  <si>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</si>
  <si>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</si>
  <si>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</si>
  <si>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</si>
  <si>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</si>
  <si>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</si>
  <si>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</si>
  <si>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</si>
  <si>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</si>
  <si>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</si>
  <si>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</si>
  <si>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</si>
  <si>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</si>
  <si>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</si>
  <si>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</si>
  <si>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</si>
  <si>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</si>
  <si>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</si>
  <si>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</si>
  <si>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</si>
  <si>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</si>
  <si>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</si>
  <si>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</si>
  <si>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</si>
  <si>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</si>
  <si>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</si>
  <si>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</si>
  <si>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</si>
  <si>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</si>
  <si>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</si>
  <si>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</si>
  <si>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</si>
  <si>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</si>
  <si>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</si>
  <si>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</si>
  <si>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</si>
  <si>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</si>
  <si>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</si>
  <si>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</si>
  <si>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</si>
  <si>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</si>
  <si>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</si>
  <si>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</si>
  <si>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</si>
  <si>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</si>
  <si>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</si>
  <si>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</si>
  <si>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</si>
  <si>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</si>
  <si>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</si>
  <si>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</si>
  <si>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</si>
  <si>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</si>
  <si>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</si>
  <si>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</si>
  <si>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</si>
  <si>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</si>
  <si>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</si>
  <si>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</si>
  <si>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</si>
  <si>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</si>
  <si>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</si>
  <si>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</si>
  <si>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</si>
  <si>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</si>
  <si>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</si>
  <si>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</si>
  <si>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</si>
  <si>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</si>
  <si>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</si>
  <si>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</si>
  <si>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</si>
  <si>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</si>
  <si>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</si>
  <si>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</si>
  <si>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</si>
  <si>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</si>
  <si>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</si>
  <si>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</si>
  <si>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</si>
  <si>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</si>
  <si>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</si>
  <si>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</si>
  <si>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</si>
  <si>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</si>
  <si>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</si>
  <si>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</si>
  <si>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</si>
  <si>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</si>
  <si>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</si>
  <si>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</si>
  <si>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</si>
  <si>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</si>
  <si>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</si>
  <si>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</si>
  <si>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</si>
  <si>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</si>
  <si>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</si>
  <si>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</si>
  <si>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</si>
  <si>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</si>
  <si>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</si>
  <si>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</si>
  <si>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</si>
  <si>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</si>
  <si>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</si>
  <si>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</si>
  <si>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</si>
  <si>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</si>
  <si>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</si>
  <si>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</si>
  <si>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</si>
  <si>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</si>
  <si>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</si>
  <si>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</si>
  <si>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</si>
  <si>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</si>
  <si>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</si>
  <si>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</si>
  <si>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</si>
  <si>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</si>
  <si>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</si>
  <si>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</si>
  <si>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</si>
  <si>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</si>
  <si>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</si>
  <si>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</si>
  <si>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</si>
  <si>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</si>
  <si>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</si>
  <si>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</si>
  <si>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</si>
  <si>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</si>
  <si>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</si>
  <si>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</si>
  <si>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</si>
  <si>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</si>
  <si>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</si>
  <si>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</si>
  <si>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</si>
  <si>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</si>
  <si>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</si>
  <si>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</si>
  <si>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</si>
  <si>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</si>
  <si>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</si>
  <si>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</si>
  <si>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</si>
  <si>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</si>
  <si>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</si>
  <si>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</si>
  <si>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</si>
  <si>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</si>
  <si>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</si>
  <si>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</si>
  <si>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</si>
  <si>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</si>
  <si>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</si>
  <si>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</si>
  <si>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</si>
  <si>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</si>
  <si>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</si>
  <si>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</si>
  <si>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</si>
  <si>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</si>
  <si>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</si>
  <si>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</si>
  <si>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</si>
  <si>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</si>
  <si>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</si>
  <si>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</si>
  <si>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</si>
  <si>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</si>
  <si>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</si>
  <si>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</si>
  <si>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</si>
  <si>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</si>
  <si>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</si>
  <si>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</si>
  <si>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</si>
  <si>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</si>
  <si>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</si>
  <si>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</si>
  <si>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</si>
  <si>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</si>
  <si>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</si>
  <si>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</si>
  <si>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</si>
  <si>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</si>
  <si>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</si>
  <si>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</si>
  <si>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</si>
  <si>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</si>
  <si>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</si>
  <si>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</si>
  <si>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</si>
  <si>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</si>
  <si>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</si>
  <si>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</si>
  <si>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</si>
  <si>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</si>
  <si>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</si>
  <si>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</si>
  <si>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</si>
  <si>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</si>
  <si>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</si>
  <si>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</si>
  <si>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</si>
  <si>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</si>
  <si>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</si>
  <si>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</si>
  <si>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</si>
  <si>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</si>
  <si>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</si>
  <si>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</si>
  <si>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</si>
  <si>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</si>
  <si>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</si>
  <si>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</si>
  <si>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</si>
  <si>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</si>
  <si>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</si>
  <si>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</si>
  <si>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</si>
  <si>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</si>
  <si>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</si>
  <si>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</si>
  <si>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</si>
  <si>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</si>
  <si>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</si>
  <si>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</si>
  <si>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</si>
  <si>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</si>
  <si>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</si>
  <si>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</si>
  <si>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</si>
  <si>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</si>
  <si>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</si>
  <si>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</si>
  <si>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</si>
  <si>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</si>
  <si>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</si>
  <si>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</si>
  <si>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</si>
  <si>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</si>
  <si>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</si>
  <si>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</si>
  <si>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</si>
  <si>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</si>
  <si>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</si>
  <si>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</si>
  <si>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</si>
  <si>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</si>
  <si>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</si>
  <si>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</si>
  <si>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</si>
  <si>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</si>
  <si>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</si>
  <si>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</si>
  <si>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</si>
  <si>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</si>
  <si>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</si>
  <si>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</si>
  <si>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</si>
  <si>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</si>
  <si>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</si>
  <si>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</si>
  <si>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</si>
  <si>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</si>
  <si>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</si>
  <si>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</si>
  <si>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</si>
  <si>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</si>
  <si>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</si>
  <si>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</si>
  <si>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</si>
  <si>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</si>
  <si>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</si>
  <si>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</si>
  <si>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</si>
  <si>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</si>
  <si>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</si>
  <si>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</si>
  <si>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</si>
  <si>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</si>
  <si>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</si>
  <si>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</si>
  <si>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</si>
  <si>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</si>
  <si>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</si>
  <si>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</si>
  <si>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</si>
  <si>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</si>
  <si>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</si>
  <si>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</si>
  <si>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</si>
  <si>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</si>
  <si>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</si>
  <si>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</si>
  <si>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</si>
  <si>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</si>
  <si>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</si>
  <si>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</si>
  <si>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</si>
  <si>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</si>
  <si>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</si>
  <si>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</si>
  <si>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</si>
  <si>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</si>
  <si>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</si>
  <si>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</si>
  <si>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</si>
  <si>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</si>
  <si>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</si>
  <si>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</si>
  <si>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</si>
  <si>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</si>
  <si>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</si>
  <si>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</si>
  <si>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</si>
  <si>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</si>
  <si>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</si>
  <si>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</si>
  <si>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</si>
  <si>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</si>
  <si>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</si>
  <si>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</si>
  <si>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</si>
  <si>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</si>
  <si>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</si>
  <si>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</si>
  <si>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</si>
  <si>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</si>
  <si>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</si>
  <si>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</si>
  <si>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</si>
  <si>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</si>
  <si>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</si>
  <si>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</si>
  <si>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</si>
  <si>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</si>
  <si>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</si>
  <si>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</si>
  <si>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</si>
  <si>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</si>
  <si>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</si>
  <si>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</si>
  <si>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</si>
  <si>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</si>
  <si>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</si>
  <si>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</si>
  <si>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</si>
  <si>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</si>
  <si>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</si>
  <si>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</si>
  <si>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</si>
  <si>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</si>
  <si>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</si>
  <si>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</si>
  <si>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</si>
  <si>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</si>
  <si>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</si>
  <si>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</si>
  <si>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</si>
  <si>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</si>
  <si>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</si>
  <si>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</si>
  <si>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</si>
  <si>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</si>
  <si>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</si>
  <si>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</si>
  <si>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</si>
  <si>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</si>
  <si>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</si>
  <si>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</si>
  <si>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</si>
  <si>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</si>
  <si>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</si>
  <si>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</si>
  <si>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</si>
  <si>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</si>
  <si>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</si>
  <si>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</si>
  <si>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</si>
  <si>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</si>
  <si>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</si>
  <si>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</si>
  <si>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</si>
  <si>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</si>
  <si>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</si>
  <si>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</si>
  <si>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</si>
  <si>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</si>
  <si>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</si>
  <si>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</si>
  <si>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</si>
  <si>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</si>
  <si>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</si>
  <si>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</si>
  <si>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</si>
  <si>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</si>
  <si>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</si>
  <si>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</si>
  <si>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</si>
  <si>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</si>
  <si>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</si>
  <si>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</si>
  <si>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</si>
  <si>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</si>
  <si>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</si>
  <si>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</si>
  <si>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</si>
  <si>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</si>
  <si>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</si>
  <si>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</si>
  <si>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</si>
  <si>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</si>
  <si>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</si>
  <si>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</si>
  <si>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</si>
  <si>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</si>
  <si>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</si>
  <si>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</si>
  <si>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</si>
  <si>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</si>
  <si>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</si>
  <si>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</si>
  <si>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</si>
  <si>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</si>
  <si>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</si>
  <si>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</si>
  <si>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</si>
  <si>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</si>
  <si>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</si>
  <si>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</si>
  <si>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</si>
  <si>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</si>
  <si>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</si>
  <si>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</si>
  <si>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</si>
  <si>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</si>
  <si>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</si>
  <si>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</si>
  <si>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</si>
  <si>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</si>
  <si>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</si>
  <si>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</si>
  <si>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</si>
  <si>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</si>
  <si>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</si>
  <si>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</si>
  <si>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</si>
  <si>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</si>
  <si>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</si>
  <si>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</si>
  <si>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</si>
  <si>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</si>
  <si>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</si>
  <si>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</si>
  <si>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</si>
  <si>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</si>
  <si>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</si>
  <si>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</si>
  <si>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</si>
  <si>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</si>
  <si>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</si>
  <si>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</si>
  <si>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</si>
  <si>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</si>
  <si>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</si>
  <si>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</si>
  <si>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</si>
  <si>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</si>
  <si>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</si>
  <si>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</si>
  <si>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</si>
  <si>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</si>
  <si>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</si>
  <si>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</si>
  <si>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</si>
  <si>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</si>
  <si>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</si>
  <si>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</si>
  <si>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</si>
  <si>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</si>
  <si>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</si>
  <si>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</si>
  <si>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</si>
  <si>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</si>
  <si>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</si>
  <si>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</si>
  <si>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</si>
  <si>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</si>
  <si>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</si>
  <si>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</si>
  <si>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</si>
  <si>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</si>
  <si>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</si>
  <si>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</si>
  <si>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</si>
  <si>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</si>
  <si>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</si>
  <si>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</si>
  <si>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</si>
  <si>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</si>
  <si>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</si>
  <si>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</si>
  <si>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</si>
  <si>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</si>
  <si>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</si>
  <si>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</si>
  <si>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</si>
  <si>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</si>
  <si>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</si>
  <si>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</si>
  <si>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</si>
  <si>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</si>
  <si>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</si>
  <si>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</si>
  <si>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</si>
  <si>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</si>
  <si>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</si>
  <si>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</si>
  <si>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</si>
  <si>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</si>
  <si>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</si>
  <si>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</si>
  <si>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</si>
  <si>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</si>
  <si>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</si>
  <si>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</si>
  <si>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</si>
  <si>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</si>
  <si>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</si>
  <si>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</si>
  <si>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</si>
  <si>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</si>
  <si>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</si>
  <si>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</si>
  <si>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</si>
  <si>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</si>
  <si>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</si>
  <si>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</si>
  <si>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</si>
  <si>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</si>
  <si>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</si>
  <si>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</si>
  <si>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</si>
  <si>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</si>
  <si>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</si>
  <si>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</si>
  <si>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</si>
  <si>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</si>
  <si>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</si>
  <si>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</si>
  <si>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</si>
  <si>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</si>
  <si>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</si>
  <si>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</si>
  <si>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</si>
  <si>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</si>
  <si>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</si>
  <si>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</si>
  <si>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</si>
  <si>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</si>
  <si>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</si>
  <si>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</si>
  <si>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</si>
  <si>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</si>
  <si>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</si>
  <si>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</si>
  <si>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</si>
  <si>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</si>
  <si>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</si>
  <si>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</si>
  <si>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</si>
  <si>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</si>
  <si>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</si>
  <si>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</si>
  <si>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</si>
  <si>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</si>
  <si>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</si>
  <si>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</si>
  <si>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</si>
  <si>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</si>
  <si>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</si>
  <si>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</si>
  <si>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</si>
  <si>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</si>
  <si>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</si>
  <si>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</si>
  <si>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</si>
  <si>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</si>
  <si>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</si>
  <si>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</si>
  <si>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</si>
  <si>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</si>
  <si>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</si>
  <si>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</si>
  <si>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</si>
  <si>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</si>
  <si>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</si>
  <si>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</si>
  <si>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</si>
  <si>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</si>
  <si>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</si>
  <si>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</si>
  <si>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</si>
  <si>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</si>
  <si>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</si>
  <si>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</si>
  <si>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</si>
  <si>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</si>
  <si>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</si>
  <si>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</si>
  <si>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</si>
  <si>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</si>
  <si>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</si>
  <si>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</si>
  <si>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</si>
  <si>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</si>
  <si>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</si>
  <si>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</si>
  <si>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</si>
  <si>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</si>
  <si>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</si>
  <si>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</si>
  <si>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</si>
  <si>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</si>
  <si>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</si>
  <si>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</si>
  <si>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</si>
  <si>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</si>
  <si>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</si>
  <si>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</si>
  <si>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</si>
  <si>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</si>
  <si>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</si>
  <si>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</si>
  <si>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</si>
  <si>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</si>
  <si>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</si>
  <si>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</si>
  <si>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</si>
  <si>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</si>
  <si>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</si>
  <si>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</si>
  <si>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</si>
  <si>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</si>
  <si>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</si>
  <si>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</si>
  <si>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</si>
  <si>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</si>
  <si>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</si>
  <si>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</si>
  <si>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</si>
  <si>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</si>
  <si>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</si>
  <si>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</si>
  <si>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</si>
  <si>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</si>
  <si>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</si>
  <si>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</si>
  <si>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</si>
  <si>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</si>
  <si>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</si>
  <si>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</si>
  <si>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</si>
  <si>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</si>
  <si>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</si>
  <si>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</si>
  <si>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</si>
  <si>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</si>
  <si>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</si>
  <si>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</si>
  <si>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</si>
  <si>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</si>
  <si>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</si>
  <si>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</si>
  <si>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</si>
  <si>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</si>
  <si>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</si>
  <si>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</si>
  <si>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</si>
  <si>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</si>
  <si>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</si>
  <si>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</si>
  <si>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</si>
  <si>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</si>
  <si>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</si>
  <si>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</si>
  <si>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</si>
  <si>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</si>
  <si>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</si>
  <si>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</si>
  <si>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</si>
  <si>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</si>
  <si>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</si>
  <si>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</si>
  <si>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</si>
  <si>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</si>
  <si>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</si>
  <si>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</si>
  <si>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</si>
  <si>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</si>
  <si>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</si>
  <si>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</si>
  <si>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</si>
  <si>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</si>
  <si>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</si>
  <si>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</si>
  <si>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</si>
  <si>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</si>
  <si>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</si>
  <si>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</si>
  <si>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</si>
  <si>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</si>
  <si>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</si>
  <si>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</si>
  <si>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</si>
  <si>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</si>
  <si>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</si>
  <si>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</si>
  <si>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</si>
  <si>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</si>
  <si>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</si>
  <si>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</si>
  <si>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</si>
  <si>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</si>
  <si>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</si>
  <si>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</si>
  <si>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</si>
  <si>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</si>
  <si>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</si>
  <si>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</si>
  <si>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</si>
  <si>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</si>
  <si>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</si>
  <si>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</si>
  <si>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</si>
  <si>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</si>
  <si>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</si>
  <si>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</si>
  <si>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</si>
  <si>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</si>
  <si>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</si>
  <si>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</si>
  <si>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</si>
  <si>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</si>
  <si>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</si>
  <si>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</si>
  <si>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</si>
  <si>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</si>
  <si>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</si>
  <si>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</si>
  <si>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</si>
  <si>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</si>
  <si>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</si>
  <si>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</si>
  <si>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</si>
  <si>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</si>
  <si>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</si>
  <si>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</si>
  <si>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</si>
  <si>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</si>
  <si>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</si>
  <si>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</si>
  <si>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</si>
  <si>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</si>
  <si>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</si>
  <si>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</si>
  <si>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</si>
  <si>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</si>
  <si>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</si>
  <si>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</si>
  <si>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</si>
  <si>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</si>
  <si>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</si>
  <si>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</si>
  <si>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</si>
  <si>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</si>
  <si>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</si>
  <si>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</si>
  <si>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</si>
  <si>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</si>
  <si>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</si>
  <si>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</si>
  <si>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</si>
  <si>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</si>
  <si>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</si>
  <si>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</si>
  <si>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</si>
  <si>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</si>
  <si>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</si>
  <si>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</si>
  <si>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</si>
  <si>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</si>
  <si>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</si>
  <si>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</si>
  <si>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</si>
  <si>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</si>
  <si>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</si>
  <si>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</si>
  <si>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</si>
  <si>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</si>
  <si>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</si>
  <si>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</si>
  <si>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</si>
  <si>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</si>
  <si>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</si>
  <si>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</si>
  <si>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</si>
  <si>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</si>
  <si>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</si>
  <si>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</si>
  <si>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</si>
  <si>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</si>
  <si>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</si>
  <si>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</si>
  <si>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</si>
  <si>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</si>
  <si>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</si>
  <si>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</si>
  <si>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</si>
  <si>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</si>
  <si>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</si>
  <si>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</si>
  <si>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</si>
  <si>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</si>
  <si>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</si>
  <si>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</si>
  <si>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</si>
  <si>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</si>
  <si>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</si>
  <si>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</si>
  <si>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</si>
  <si>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</si>
  <si>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</si>
  <si>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</si>
  <si>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</si>
  <si>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</si>
  <si>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</si>
  <si>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</si>
  <si>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</si>
  <si>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</si>
  <si>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</si>
  <si>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</si>
  <si>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</si>
  <si>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</si>
  <si>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</si>
  <si>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</si>
  <si>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</si>
  <si>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</si>
  <si>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</si>
  <si>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</si>
  <si>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</si>
  <si>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</si>
  <si>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</si>
  <si>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</si>
  <si>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</si>
  <si>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</si>
  <si>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</si>
  <si>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</si>
  <si>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</si>
  <si>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</si>
  <si>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</si>
  <si>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</si>
  <si>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</si>
  <si>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</si>
  <si>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</si>
  <si>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</si>
  <si>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</si>
  <si>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</si>
  <si>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</si>
  <si>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</si>
  <si>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</si>
  <si>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</si>
  <si>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</si>
  <si>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</si>
  <si>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</si>
  <si>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</si>
  <si>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</si>
  <si>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</si>
  <si>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</si>
  <si>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</si>
  <si>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</si>
  <si>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</si>
  <si>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</si>
  <si>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</si>
  <si>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</si>
  <si>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</si>
  <si>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</si>
  <si>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</si>
  <si>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</si>
  <si>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</si>
  <si>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</si>
  <si>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</si>
  <si>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</si>
  <si>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</si>
  <si>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</si>
  <si>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</si>
  <si>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</si>
  <si>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</si>
  <si>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</si>
  <si>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</si>
  <si>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</si>
  <si>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</si>
  <si>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</si>
  <si>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</si>
  <si>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</si>
  <si>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</si>
  <si>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</si>
  <si>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</si>
  <si>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</si>
  <si>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</si>
  <si>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</si>
  <si>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</si>
  <si>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</si>
  <si>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</si>
  <si>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</si>
  <si>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</si>
  <si>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</si>
  <si>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</si>
  <si>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</si>
  <si>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</si>
  <si>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</si>
  <si>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</si>
  <si>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</si>
  <si>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</si>
  <si>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</si>
  <si>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</si>
  <si>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</si>
  <si>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</si>
  <si>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</si>
  <si>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</si>
  <si>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</si>
  <si>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</si>
  <si>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</si>
  <si>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</si>
  <si>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</si>
  <si>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</si>
  <si>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</si>
  <si>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</si>
  <si>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</si>
  <si>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</si>
  <si>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</si>
  <si>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</si>
  <si>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</si>
  <si>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</si>
  <si>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</si>
  <si>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</si>
  <si>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</si>
  <si>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</si>
  <si>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</si>
  <si>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</si>
  <si>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</si>
  <si>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</si>
  <si>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</si>
  <si>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</si>
  <si>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</si>
  <si>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</si>
  <si>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</si>
  <si>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</si>
  <si>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</si>
  <si>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</si>
  <si>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</si>
  <si>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</si>
  <si>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</si>
  <si>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</si>
  <si>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</si>
  <si>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</si>
  <si>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</si>
  <si>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</si>
  <si>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</si>
  <si>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</si>
  <si>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</si>
  <si>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</si>
  <si>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</si>
  <si>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</si>
  <si>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</si>
  <si>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</si>
  <si>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</si>
  <si>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</si>
  <si>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</si>
  <si>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</si>
  <si>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</si>
  <si>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</si>
  <si>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</si>
  <si>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</si>
  <si>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</si>
  <si>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</si>
  <si>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</si>
  <si>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</si>
  <si>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</si>
  <si>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</si>
  <si>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</si>
  <si>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</si>
  <si>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</si>
  <si>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</si>
  <si>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</si>
  <si>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</si>
  <si>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</si>
  <si>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</si>
  <si>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</si>
  <si>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</si>
  <si>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</si>
  <si>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</si>
  <si>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</si>
  <si>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</si>
  <si>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</si>
  <si>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</si>
  <si>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</si>
  <si>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</si>
  <si>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</si>
  <si>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</si>
  <si>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</si>
  <si>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</si>
  <si>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</si>
  <si>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</si>
  <si>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</si>
  <si>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</si>
  <si>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</si>
  <si>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</si>
  <si>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</si>
  <si>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</si>
  <si>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</si>
  <si>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</si>
  <si>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</si>
  <si>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</si>
  <si>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</si>
  <si>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</si>
  <si>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</si>
  <si>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</si>
  <si>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</si>
  <si>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</si>
  <si>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</si>
  <si>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</si>
  <si>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</si>
  <si>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</si>
  <si>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</si>
  <si>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</si>
  <si>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</si>
  <si>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</si>
  <si>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</si>
  <si>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</si>
  <si>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</si>
  <si>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</si>
  <si>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</si>
  <si>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</si>
  <si>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</si>
  <si>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</si>
  <si>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</si>
  <si>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</si>
  <si>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</si>
  <si>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</si>
  <si>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</si>
  <si>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</si>
  <si>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</si>
  <si>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</si>
  <si>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</si>
  <si>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</si>
  <si>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</si>
  <si>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</si>
  <si>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</si>
  <si>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</si>
  <si>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</si>
  <si>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</si>
  <si>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</si>
  <si>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</si>
  <si>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</si>
  <si>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</si>
  <si>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</si>
  <si>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</si>
  <si>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</si>
  <si>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</si>
  <si>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</si>
  <si>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</si>
  <si>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</si>
  <si>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</si>
  <si>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</si>
  <si>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</si>
  <si>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</si>
  <si>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</si>
  <si>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</si>
  <si>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</si>
  <si>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</si>
  <si>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</si>
  <si>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</si>
  <si>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</si>
  <si>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</si>
  <si>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</si>
  <si>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</si>
  <si>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</si>
  <si>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</si>
  <si>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</si>
  <si>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</si>
  <si>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</si>
  <si>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</si>
  <si>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</si>
  <si>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</si>
  <si>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</si>
  <si>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</si>
  <si>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</si>
  <si>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</si>
  <si>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</si>
  <si>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</si>
  <si>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</si>
  <si>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</si>
  <si>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</si>
  <si>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</si>
  <si>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</si>
  <si>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</si>
  <si>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</si>
  <si>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</si>
  <si>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</si>
  <si>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</si>
  <si>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</si>
  <si>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</si>
  <si>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</si>
  <si>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</si>
  <si>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</si>
  <si>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</si>
  <si>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</si>
  <si>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</si>
  <si>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</si>
  <si>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</si>
  <si>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</si>
  <si>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</si>
  <si>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</si>
  <si>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</si>
  <si>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</si>
  <si>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</si>
  <si>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</si>
  <si>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</si>
  <si>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</si>
  <si>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</si>
  <si>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</si>
  <si>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</si>
  <si>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</si>
  <si>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</si>
  <si>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</si>
  <si>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</si>
  <si>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</si>
  <si>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</si>
  <si>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</si>
  <si>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</si>
  <si>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</si>
  <si>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</si>
  <si>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</si>
  <si>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</si>
  <si>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</si>
  <si>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</si>
  <si>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</si>
  <si>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</si>
  <si>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</si>
  <si>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</si>
  <si>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</si>
  <si>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</si>
  <si>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</si>
  <si>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</si>
  <si>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</si>
  <si>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</si>
  <si>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</si>
  <si>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</si>
  <si>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</si>
  <si>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</si>
  <si>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</si>
  <si>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</si>
  <si>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</si>
  <si>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</si>
  <si>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</si>
  <si>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</si>
  <si>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</si>
  <si>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</si>
  <si>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</si>
  <si>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</si>
  <si>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</si>
  <si>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</si>
  <si>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</si>
  <si>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</si>
  <si>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</si>
  <si>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</si>
  <si>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</si>
  <si>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</si>
  <si>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</si>
  <si>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</si>
  <si>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</si>
  <si>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</si>
  <si>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</si>
  <si>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</si>
  <si>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</si>
  <si>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</si>
  <si>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</si>
  <si>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</si>
  <si>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</si>
  <si>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</si>
  <si>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</si>
  <si>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</si>
  <si>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</si>
  <si>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</si>
  <si>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</si>
  <si>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</si>
  <si>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</si>
  <si>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</si>
  <si>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</si>
  <si>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</si>
  <si>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</si>
  <si>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</si>
  <si>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</si>
  <si>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</si>
  <si>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</si>
  <si>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</si>
  <si>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</si>
  <si>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</si>
  <si>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</si>
  <si>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</si>
  <si>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</si>
  <si>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</si>
  <si>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</si>
  <si>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</si>
  <si>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</si>
  <si>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</si>
  <si>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</si>
  <si>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</si>
  <si>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</si>
  <si>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</si>
  <si>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</si>
  <si>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</si>
  <si>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</si>
  <si>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</si>
  <si>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</si>
  <si>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</si>
  <si>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</si>
  <si>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</si>
  <si>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</si>
  <si>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</si>
  <si>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</si>
  <si>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</si>
  <si>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</si>
  <si>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</si>
  <si>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</si>
  <si>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</si>
  <si>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</si>
  <si>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</si>
  <si>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</si>
  <si>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</si>
  <si>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</si>
  <si>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</si>
  <si>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</si>
  <si>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</si>
  <si>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</si>
  <si>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</si>
  <si>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</si>
  <si>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</si>
  <si>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</si>
  <si>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</si>
  <si>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</si>
  <si>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</si>
  <si>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</si>
  <si>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</si>
  <si>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</si>
  <si>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</si>
  <si>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</si>
  <si>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</si>
  <si>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</si>
  <si>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</si>
  <si>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</si>
  <si>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</si>
  <si>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</si>
  <si>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</si>
  <si>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</si>
  <si>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</si>
  <si>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</si>
  <si>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</si>
  <si>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</si>
  <si>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</si>
  <si>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</si>
  <si>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</si>
  <si>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</si>
  <si>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</si>
  <si>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</si>
  <si>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</si>
  <si>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</si>
  <si>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</si>
  <si>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</si>
  <si>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</si>
  <si>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</si>
  <si>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</si>
  <si>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</si>
  <si>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</si>
  <si>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</si>
  <si>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</si>
  <si>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</si>
  <si>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</si>
  <si>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</si>
  <si>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</si>
  <si>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</si>
  <si>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</si>
  <si>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</si>
  <si>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</si>
  <si>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</si>
  <si>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</si>
  <si>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</si>
  <si>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</si>
  <si>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</si>
  <si>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</si>
  <si>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</si>
  <si>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</si>
  <si>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</si>
  <si>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</si>
  <si>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</si>
  <si>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</si>
  <si>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</si>
  <si>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</si>
  <si>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</si>
  <si>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</si>
  <si>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</si>
  <si>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</si>
  <si>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</si>
  <si>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</si>
  <si>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</si>
  <si>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</si>
  <si>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</si>
  <si>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</si>
  <si>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</si>
  <si>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</si>
  <si>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</si>
  <si>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</si>
  <si>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</si>
  <si>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</si>
  <si>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</si>
  <si>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</si>
  <si>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</si>
  <si>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</si>
  <si>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</si>
  <si>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</si>
  <si>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</si>
  <si>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</si>
  <si>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</si>
  <si>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</si>
  <si>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</si>
  <si>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</si>
  <si>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</si>
  <si>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</si>
  <si>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</si>
  <si>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</si>
  <si>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</si>
  <si>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</si>
  <si>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</si>
  <si>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</si>
  <si>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</si>
  <si>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</si>
  <si>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</si>
  <si>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</si>
  <si>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</si>
  <si>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</si>
  <si>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</si>
  <si>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</si>
  <si>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</si>
  <si>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</si>
  <si>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</si>
  <si>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</si>
  <si>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</si>
  <si>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</si>
  <si>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</si>
  <si>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</si>
  <si>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</si>
  <si>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</si>
  <si>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</si>
  <si>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</si>
  <si>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</si>
  <si>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</si>
  <si>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</si>
  <si>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</si>
  <si>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</si>
  <si>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</si>
  <si>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</si>
  <si>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</si>
  <si>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</si>
  <si>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</si>
  <si>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</si>
  <si>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</si>
  <si>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</si>
  <si>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</si>
  <si>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</si>
  <si>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</si>
  <si>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</si>
  <si>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</si>
  <si>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</si>
  <si>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</si>
  <si>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</si>
  <si>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</si>
  <si>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</si>
  <si>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</si>
  <si>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</si>
  <si>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</si>
  <si>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</si>
  <si>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</si>
  <si>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</si>
  <si>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</si>
  <si>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</si>
  <si>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</si>
  <si>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</si>
  <si>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</si>
  <si>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</si>
  <si>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</si>
  <si>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</si>
  <si>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</si>
  <si>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</si>
  <si>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</si>
  <si>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</si>
  <si>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</si>
  <si>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</si>
  <si>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</si>
  <si>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</si>
  <si>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</si>
  <si>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</si>
  <si>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</si>
  <si>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</si>
  <si>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</si>
  <si>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</si>
  <si>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</si>
  <si>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</si>
  <si>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</si>
  <si>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</si>
  <si>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</si>
  <si>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</si>
  <si>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</si>
  <si>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</si>
  <si>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</si>
  <si>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</si>
  <si>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</si>
  <si>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</si>
  <si>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</si>
  <si>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</si>
  <si>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</si>
  <si>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</si>
  <si>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</si>
  <si>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</si>
  <si>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</si>
  <si>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</si>
  <si>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</si>
  <si>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</si>
  <si>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</si>
  <si>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</si>
  <si>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</si>
  <si>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</si>
  <si>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</si>
  <si>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</si>
  <si>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</si>
  <si>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</si>
  <si>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</si>
  <si>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</si>
  <si>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</si>
  <si>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</si>
  <si>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</si>
  <si>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</si>
  <si>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</si>
  <si>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</si>
  <si>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</si>
  <si>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</si>
  <si>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</si>
  <si>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</si>
  <si>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</si>
  <si>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</si>
  <si>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</si>
  <si>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</si>
  <si>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</si>
  <si>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</si>
  <si>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</si>
  <si>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</si>
  <si>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</si>
  <si>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</si>
  <si>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</si>
  <si>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</si>
  <si>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</si>
  <si>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</si>
  <si>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</si>
  <si>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</si>
  <si>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</si>
  <si>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</si>
  <si>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</si>
  <si>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</si>
  <si>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</si>
  <si>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</si>
  <si>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</si>
  <si>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</si>
  <si>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</si>
  <si>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</si>
  <si>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</si>
  <si>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</si>
  <si>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</si>
  <si>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</si>
  <si>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</si>
  <si>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</si>
  <si>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</si>
  <si>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</si>
  <si>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</si>
  <si>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</si>
  <si>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</si>
  <si>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</si>
  <si>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</si>
  <si>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</si>
  <si>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</si>
  <si>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</si>
  <si>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</si>
  <si>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</si>
  <si>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</si>
  <si>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</si>
  <si>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</si>
  <si>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</si>
  <si>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</si>
  <si>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</si>
  <si>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</si>
  <si>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</si>
  <si>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</si>
  <si>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</si>
  <si>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</si>
  <si>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</si>
  <si>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</si>
  <si>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</si>
  <si>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</si>
  <si>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</si>
  <si>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</si>
  <si>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</si>
  <si>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</si>
  <si>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</si>
  <si>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</si>
  <si>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</si>
  <si>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</si>
  <si>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</si>
  <si>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</si>
  <si>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</si>
  <si>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</si>
  <si>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</si>
  <si>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</si>
  <si>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</si>
  <si>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</si>
  <si>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</si>
  <si>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</si>
  <si>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</si>
  <si>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</si>
  <si>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</si>
  <si>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</si>
  <si>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</si>
  <si>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</si>
  <si>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</si>
  <si>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</si>
  <si>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</si>
  <si>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</si>
  <si>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</si>
  <si>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</si>
  <si>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</si>
  <si>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</si>
  <si>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</si>
  <si>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</si>
  <si>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</si>
  <si>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</si>
  <si>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</si>
  <si>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</si>
  <si>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</si>
  <si>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</si>
  <si>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</si>
  <si>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</si>
  <si>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</si>
  <si>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</si>
  <si>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</si>
  <si>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</si>
  <si>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</si>
  <si>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</si>
  <si>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</si>
  <si>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</si>
  <si>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</si>
  <si>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</si>
  <si>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</si>
  <si>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</si>
  <si>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</si>
  <si>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</si>
  <si>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</si>
  <si>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</si>
  <si>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</si>
  <si>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</si>
  <si>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</si>
  <si>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</si>
  <si>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</si>
  <si>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</si>
  <si>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</si>
  <si>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</si>
  <si>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</si>
  <si>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</si>
  <si>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</si>
  <si>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</si>
  <si>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</si>
  <si>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</si>
  <si>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</si>
  <si>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</si>
  <si>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</si>
  <si>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</si>
  <si>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</si>
  <si>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</si>
  <si>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</si>
  <si>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</si>
  <si>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</si>
  <si>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</si>
  <si>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</si>
  <si>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</si>
  <si>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</si>
  <si>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</si>
  <si>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</si>
  <si>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</si>
  <si>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</si>
  <si>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</si>
  <si>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</si>
  <si>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</si>
  <si>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</si>
  <si>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</si>
  <si>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</si>
  <si>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</si>
  <si>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</si>
  <si>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</si>
  <si>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</si>
  <si>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</si>
  <si>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</si>
  <si>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</si>
  <si>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</si>
  <si>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</si>
  <si>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</si>
  <si>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</si>
  <si>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</si>
  <si>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</si>
  <si>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</si>
  <si>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</si>
  <si>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</si>
  <si>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</si>
  <si>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</si>
  <si>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</si>
  <si>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</si>
  <si>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</si>
  <si>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</si>
  <si>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</si>
  <si>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</si>
  <si>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</si>
  <si>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</si>
  <si>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</si>
  <si>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</si>
  <si>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</si>
  <si>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</si>
  <si>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</si>
  <si>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</si>
  <si>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</si>
  <si>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</si>
  <si>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</si>
  <si>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</si>
  <si>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</si>
  <si>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</si>
  <si>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</si>
  <si>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</si>
  <si>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</si>
  <si>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</si>
  <si>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</si>
  <si>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</si>
  <si>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</si>
  <si>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</si>
  <si>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</si>
  <si>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</si>
  <si>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</si>
  <si>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</si>
  <si>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</si>
  <si>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</si>
  <si>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</si>
  <si>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</si>
  <si>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</si>
  <si>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</si>
  <si>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</si>
  <si>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</si>
  <si>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</si>
  <si>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</si>
  <si>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</si>
  <si>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</si>
  <si>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</si>
  <si>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</si>
  <si>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</si>
  <si>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</si>
  <si>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</si>
  <si>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</si>
  <si>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</si>
  <si>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</si>
  <si>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</si>
  <si>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</si>
  <si>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</si>
  <si>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</si>
  <si>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</si>
  <si>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</si>
  <si>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</si>
  <si>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</si>
  <si>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</si>
  <si>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</si>
  <si>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</si>
  <si>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</si>
  <si>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</si>
  <si>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</si>
  <si>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</si>
  <si>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</si>
  <si>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</si>
  <si>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</si>
  <si>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</si>
  <si>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</si>
  <si>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</si>
  <si>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</si>
  <si>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</si>
  <si>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</si>
  <si>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</si>
  <si>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</si>
  <si>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</si>
  <si>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</si>
  <si>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</si>
  <si>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</si>
  <si>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</si>
  <si>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</si>
  <si>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</si>
  <si>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</si>
  <si>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</si>
  <si>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</si>
  <si>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</si>
  <si>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</si>
  <si>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</si>
  <si>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</si>
  <si>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</si>
  <si>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</si>
  <si>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</si>
  <si>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</si>
  <si>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</si>
  <si>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</si>
  <si>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</si>
  <si>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</si>
  <si>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</si>
  <si>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</si>
  <si>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</si>
  <si>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</si>
  <si>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</si>
  <si>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</si>
  <si>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</si>
  <si>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</si>
  <si>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</si>
  <si>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</si>
  <si>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</si>
  <si>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</si>
  <si>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</si>
  <si>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</si>
  <si>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</si>
  <si>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</si>
  <si>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</si>
  <si>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</si>
  <si>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</si>
  <si>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</si>
  <si>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</si>
  <si>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</si>
  <si>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</si>
  <si>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</si>
  <si>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</si>
  <si>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</si>
  <si>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</si>
  <si>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</si>
  <si>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</si>
  <si>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</si>
  <si>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</si>
  <si>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</si>
  <si>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</si>
  <si>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</si>
  <si>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</si>
  <si>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</si>
  <si>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</si>
  <si>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</si>
  <si>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</si>
  <si>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</si>
  <si>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</si>
  <si>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</si>
  <si>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</si>
  <si>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</si>
  <si>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</si>
  <si>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</si>
  <si>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</si>
  <si>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</si>
  <si>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</si>
  <si>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</si>
  <si>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</si>
  <si>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</si>
  <si>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</si>
  <si>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</si>
  <si>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</si>
  <si>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</si>
  <si>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</si>
  <si>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</si>
  <si>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</si>
  <si>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</si>
  <si>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</si>
  <si>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</si>
  <si>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</si>
  <si>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</si>
  <si>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</si>
  <si>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</si>
  <si>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</si>
  <si>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</si>
  <si>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</si>
  <si>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</si>
  <si>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</si>
  <si>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</si>
  <si>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</si>
  <si>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</si>
  <si>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</si>
  <si>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</si>
  <si>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</si>
  <si>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</si>
  <si>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</si>
  <si>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</si>
  <si>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</si>
  <si>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</si>
  <si>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</si>
  <si>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</si>
  <si>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</si>
  <si>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</si>
  <si>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</si>
  <si>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</si>
  <si>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</si>
  <si>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</si>
  <si>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</si>
  <si>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</si>
  <si>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</si>
  <si>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</si>
  <si>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</si>
  <si>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</si>
  <si>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</si>
  <si>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</si>
  <si>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</si>
  <si>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</si>
  <si>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</si>
  <si>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</si>
  <si>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</si>
  <si>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</si>
  <si>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</si>
  <si>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</si>
  <si>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</si>
  <si>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</si>
  <si>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</si>
  <si>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</si>
  <si>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</si>
  <si>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</si>
  <si>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</si>
  <si>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</si>
  <si>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</si>
  <si>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</si>
  <si>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</si>
  <si>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</si>
  <si>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</si>
  <si>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</si>
  <si>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</si>
  <si>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</si>
  <si>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</si>
  <si>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</si>
  <si>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</si>
  <si>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</si>
  <si>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</si>
  <si>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</si>
  <si>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</si>
  <si>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</si>
  <si>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</si>
  <si>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</si>
  <si>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</si>
  <si>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</si>
  <si>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</si>
  <si>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</si>
  <si>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</si>
  <si>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</si>
  <si>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</si>
  <si>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</si>
  <si>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</si>
  <si>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</si>
  <si>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</si>
  <si>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</si>
  <si>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</si>
  <si>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</si>
  <si>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</si>
  <si>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</si>
  <si>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</si>
  <si>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</si>
  <si>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</si>
  <si>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</si>
  <si>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</si>
  <si>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</si>
  <si>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</si>
  <si>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</si>
  <si>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</si>
  <si>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</si>
  <si>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</si>
  <si>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</si>
  <si>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</si>
  <si>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</si>
  <si>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</si>
  <si>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</si>
  <si>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</si>
  <si>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</si>
  <si>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</si>
  <si>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</si>
  <si>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</si>
  <si>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</si>
  <si>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</si>
  <si>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</si>
  <si>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</si>
  <si>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</si>
  <si>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</si>
  <si>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</si>
  <si>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</si>
  <si>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</si>
  <si>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</si>
  <si>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</si>
  <si>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</si>
  <si>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</si>
  <si>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</si>
  <si>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</si>
  <si>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</si>
  <si>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</si>
  <si>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</si>
  <si>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</si>
  <si>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</si>
  <si>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</si>
  <si>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</si>
  <si>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</si>
  <si>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</si>
  <si>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</si>
  <si>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</si>
  <si>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</si>
  <si>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</si>
  <si>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</si>
  <si>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</si>
  <si>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</si>
  <si>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</si>
  <si>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</si>
  <si>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</si>
  <si>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</si>
  <si>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</si>
  <si>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</si>
  <si>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</si>
  <si>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</si>
  <si>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</si>
  <si>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</si>
  <si>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</si>
  <si>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</si>
  <si>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</si>
  <si>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</si>
  <si>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</si>
  <si>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</si>
  <si>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</si>
  <si>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</si>
  <si>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</si>
  <si>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</si>
  <si>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</si>
  <si>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</si>
  <si>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</si>
  <si>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</si>
  <si>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</si>
  <si>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</si>
  <si>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</si>
  <si>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</si>
  <si>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</si>
  <si>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</si>
  <si>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</si>
  <si>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</si>
  <si>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</si>
  <si>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</si>
  <si>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</si>
  <si>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</si>
  <si>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</si>
  <si>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</si>
  <si>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</si>
  <si>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</si>
  <si>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</si>
  <si>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</si>
  <si>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</si>
  <si>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</si>
  <si>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</si>
  <si>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</si>
  <si>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</si>
  <si>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</si>
  <si>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</si>
  <si>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</si>
  <si>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</si>
  <si>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</si>
  <si>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</si>
  <si>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</si>
  <si>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</si>
  <si>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</si>
  <si>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</si>
  <si>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</si>
  <si>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</si>
  <si>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</si>
  <si>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</si>
  <si>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</si>
  <si>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</si>
  <si>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</si>
  <si>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</si>
  <si>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</si>
  <si>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</si>
  <si>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</si>
  <si>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</si>
  <si>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</si>
  <si>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</si>
  <si>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</si>
  <si>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</si>
  <si>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</si>
  <si>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</si>
  <si>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</si>
  <si>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</si>
  <si>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</si>
  <si>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</si>
  <si>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</si>
  <si>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</si>
  <si>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</si>
  <si>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</si>
  <si>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</si>
  <si>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</si>
  <si>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</si>
  <si>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</si>
  <si>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</si>
  <si>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</si>
  <si>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</si>
  <si>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</si>
  <si>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</si>
  <si>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</si>
  <si>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</si>
  <si>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</si>
  <si>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</si>
  <si>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</si>
  <si>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</si>
  <si>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</si>
  <si>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</si>
  <si>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</si>
  <si>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</si>
  <si>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</si>
  <si>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</si>
  <si>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</si>
  <si>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</si>
  <si>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</si>
  <si>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</si>
  <si>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</si>
  <si>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</si>
  <si>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</si>
  <si>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</si>
  <si>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</si>
  <si>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</si>
  <si>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</si>
  <si>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</si>
  <si>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</si>
  <si>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</si>
  <si>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</si>
  <si>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</si>
  <si>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</si>
  <si>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</si>
  <si>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</si>
  <si>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</si>
  <si>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</si>
  <si>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</si>
  <si>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</si>
  <si>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</si>
  <si>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</si>
  <si>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</si>
  <si>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</si>
  <si>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</si>
  <si>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</si>
  <si>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</si>
  <si>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</si>
  <si>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</si>
  <si>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</si>
  <si>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</si>
  <si>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</si>
  <si>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</si>
  <si>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</si>
  <si>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</si>
  <si>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</si>
  <si>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</si>
  <si>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</si>
  <si>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</si>
  <si>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</si>
  <si>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</si>
  <si>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</si>
  <si>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</si>
  <si>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</si>
  <si>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</si>
  <si>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</si>
  <si>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</si>
  <si>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</si>
  <si>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</si>
  <si>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</si>
  <si>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</si>
  <si>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</si>
  <si>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</si>
  <si>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</si>
  <si>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</si>
  <si>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</si>
  <si>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</si>
  <si>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</si>
  <si>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</si>
  <si>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</si>
  <si>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</si>
  <si>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</si>
  <si>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</si>
  <si>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</si>
  <si>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</si>
  <si>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</si>
  <si>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</si>
  <si>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</si>
  <si>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</si>
  <si>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</si>
  <si>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</si>
  <si>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</si>
  <si>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</si>
  <si>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</si>
  <si>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</si>
  <si>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</si>
  <si>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</si>
  <si>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</si>
  <si>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</si>
  <si>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</si>
  <si>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</si>
  <si>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</si>
  <si>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</si>
  <si>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</si>
  <si>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</si>
  <si>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</si>
  <si>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</si>
  <si>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</si>
  <si>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</si>
  <si>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</si>
  <si>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</si>
  <si>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</si>
  <si>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</si>
  <si>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</si>
  <si>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</si>
  <si>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</si>
  <si>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</si>
  <si>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</si>
  <si>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</si>
  <si>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</si>
  <si>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</si>
  <si>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</si>
  <si>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</si>
  <si>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</si>
  <si>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</si>
  <si>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</si>
  <si>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</si>
  <si>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</si>
  <si>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</si>
  <si>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</si>
  <si>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</si>
  <si>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</si>
  <si>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</si>
  <si>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</si>
  <si>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</si>
  <si>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</si>
  <si>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</si>
  <si>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</si>
  <si>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</si>
  <si>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</si>
  <si>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</si>
  <si>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</si>
  <si>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</si>
  <si>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</si>
  <si>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</si>
  <si>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</si>
  <si>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</si>
  <si>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</si>
  <si>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</si>
  <si>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</si>
  <si>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</si>
  <si>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</si>
  <si>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</si>
  <si>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</si>
  <si>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</si>
  <si>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</si>
  <si>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</si>
  <si>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</si>
  <si>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</si>
  <si>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</si>
  <si>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</si>
  <si>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</si>
  <si>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</si>
  <si>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</si>
  <si>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</si>
  <si>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</si>
  <si>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</si>
  <si>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</si>
  <si>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</si>
  <si>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</si>
  <si>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</si>
  <si>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</si>
  <si>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</si>
  <si>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</si>
  <si>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</si>
  <si>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</si>
  <si>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</si>
  <si>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</si>
  <si>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</si>
  <si>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</si>
  <si>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</si>
  <si>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</si>
  <si>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</si>
  <si>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</si>
  <si>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</si>
  <si>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</si>
  <si>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</si>
  <si>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</si>
  <si>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</si>
  <si>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</si>
  <si>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</si>
  <si>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</si>
  <si>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</si>
  <si>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</si>
  <si>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</si>
  <si>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</si>
  <si>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</si>
  <si>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</si>
  <si>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</si>
  <si>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</si>
  <si>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</si>
  <si>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</si>
  <si>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</si>
  <si>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</si>
  <si>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</si>
  <si>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</si>
  <si>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</si>
  <si>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</si>
  <si>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</si>
  <si>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</si>
  <si>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</si>
  <si>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</si>
  <si>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</si>
  <si>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</si>
  <si>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</si>
  <si>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</si>
  <si>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</si>
  <si>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</si>
  <si>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</si>
  <si>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</si>
  <si>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</si>
  <si>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</si>
  <si>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</si>
  <si>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</si>
  <si>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</si>
  <si>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</si>
  <si>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</si>
  <si>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</si>
  <si>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</si>
  <si>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</si>
  <si>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</si>
  <si>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</si>
  <si>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</si>
  <si>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</si>
  <si>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</si>
  <si>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</si>
  <si>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</si>
  <si>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</si>
  <si>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</si>
  <si>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</si>
  <si>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</si>
  <si>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</si>
  <si>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</si>
  <si>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</si>
  <si>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</si>
  <si>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</si>
  <si>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</si>
  <si>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</si>
  <si>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</si>
  <si>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</si>
  <si>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</si>
  <si>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</si>
  <si>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</si>
  <si>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</si>
  <si>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</si>
  <si>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</si>
  <si>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</si>
  <si>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</si>
  <si>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</si>
  <si>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</si>
  <si>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</si>
  <si>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</si>
  <si>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</si>
  <si>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</si>
  <si>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</si>
  <si>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</si>
  <si>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</si>
  <si>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</si>
  <si>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</si>
  <si>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</si>
  <si>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</si>
  <si>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</si>
  <si>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</si>
  <si>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</si>
  <si>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</si>
  <si>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</si>
  <si>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</si>
  <si>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</si>
  <si>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</si>
  <si>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</si>
  <si>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</si>
  <si>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</si>
  <si>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</si>
  <si>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</si>
  <si>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</si>
  <si>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</si>
  <si>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</si>
  <si>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</si>
  <si>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</si>
  <si>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</si>
  <si>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</si>
  <si>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</si>
  <si>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</si>
  <si>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</si>
  <si>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</si>
  <si>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</si>
  <si>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</si>
  <si>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</si>
  <si>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</si>
  <si>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</si>
  <si>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</si>
  <si>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</si>
  <si>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</si>
  <si>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</si>
  <si>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</si>
  <si>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</si>
  <si>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</si>
  <si>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</si>
  <si>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</si>
  <si>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</si>
  <si>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</si>
  <si>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</si>
  <si>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</si>
  <si>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</si>
  <si>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</si>
  <si>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</si>
  <si>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</si>
  <si>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</si>
  <si>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</si>
  <si>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</si>
  <si>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</si>
  <si>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</si>
  <si>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</si>
  <si>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</si>
  <si>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</si>
  <si>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</si>
  <si>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</si>
  <si>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</si>
  <si>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</si>
  <si>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</si>
  <si>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</si>
  <si>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</si>
  <si>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</si>
  <si>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</si>
  <si>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</si>
  <si>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</si>
  <si>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</si>
  <si>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</si>
  <si>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</si>
  <si>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</si>
  <si>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</si>
  <si>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</si>
  <si>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</si>
  <si>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</si>
  <si>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</si>
  <si>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</si>
  <si>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</si>
  <si>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</si>
  <si>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</si>
  <si>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</si>
  <si>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</si>
  <si>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</si>
  <si>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</si>
  <si>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</si>
  <si>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</si>
  <si>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</si>
  <si>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</si>
  <si>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</si>
  <si>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</si>
  <si>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</si>
  <si>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</si>
  <si>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</si>
  <si>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</si>
  <si>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</si>
  <si>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</si>
  <si>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</si>
  <si>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</si>
  <si>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</si>
  <si>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</si>
  <si>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</si>
  <si>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</si>
  <si>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</si>
  <si>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</si>
  <si>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</si>
  <si>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</si>
  <si>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</si>
  <si>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</si>
  <si>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</si>
  <si>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</si>
  <si>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</si>
  <si>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</si>
  <si>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</si>
  <si>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</si>
  <si>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</si>
  <si>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</si>
  <si>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</si>
  <si>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</si>
  <si>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</si>
  <si>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</si>
  <si>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</si>
  <si>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</si>
  <si>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</si>
  <si>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</si>
  <si>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</si>
  <si>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</si>
  <si>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</si>
  <si>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</si>
  <si>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</si>
  <si>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</si>
  <si>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</si>
  <si>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</si>
  <si>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</si>
  <si>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</si>
  <si>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</si>
  <si>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</si>
  <si>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</si>
  <si>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</si>
  <si>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</si>
  <si>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</si>
  <si>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</si>
  <si>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</si>
  <si>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</si>
  <si>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</si>
  <si>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</si>
  <si>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</si>
  <si>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</si>
  <si>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</si>
  <si>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</si>
  <si>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</si>
  <si>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</si>
  <si>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</si>
  <si>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</si>
  <si>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</si>
  <si>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</si>
  <si>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</si>
  <si>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</si>
  <si>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</si>
  <si>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</si>
  <si>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</si>
  <si>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</si>
  <si>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</si>
  <si>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</si>
  <si>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</si>
  <si>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</si>
  <si>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</si>
  <si>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</si>
  <si>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</si>
  <si>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</si>
  <si>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</si>
  <si>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</si>
  <si>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</si>
  <si>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</si>
  <si>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</si>
  <si>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</si>
  <si>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</si>
  <si>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</si>
  <si>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</si>
  <si>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</si>
  <si>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</si>
  <si>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</si>
  <si>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</si>
  <si>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</si>
  <si>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</si>
  <si>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</si>
  <si>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</si>
  <si>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</si>
  <si>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</si>
  <si>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</si>
  <si>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</si>
  <si>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</si>
  <si>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</si>
  <si>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</si>
  <si>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</si>
  <si>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</si>
  <si>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</si>
  <si>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</si>
  <si>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</si>
  <si>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</si>
  <si>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</si>
  <si>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</si>
  <si>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</si>
  <si>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</si>
  <si>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</si>
  <si>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</si>
  <si>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</si>
  <si>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</si>
  <si>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</si>
  <si>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</si>
  <si>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</si>
  <si>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</si>
  <si>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</si>
  <si>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</si>
  <si>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</si>
  <si>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</si>
  <si>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</si>
  <si>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</si>
  <si>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</si>
  <si>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</si>
  <si>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</si>
  <si>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</si>
  <si>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</si>
  <si>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</si>
  <si>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</si>
  <si>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</si>
  <si>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</si>
  <si>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</si>
  <si>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</si>
  <si>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</si>
  <si>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</si>
  <si>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</si>
  <si>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</si>
  <si>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</si>
  <si>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</si>
  <si>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</si>
  <si>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</si>
  <si>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</si>
  <si>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</si>
  <si>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</si>
  <si>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</si>
  <si>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</si>
  <si>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</si>
  <si>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</si>
  <si>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</si>
  <si>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</si>
  <si>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</si>
  <si>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</si>
  <si>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</si>
  <si>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</si>
  <si>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</si>
  <si>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</si>
  <si>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</si>
  <si>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</si>
  <si>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</si>
  <si>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</si>
  <si>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</si>
  <si>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</si>
  <si>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</si>
  <si>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</si>
  <si>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</si>
  <si>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</si>
  <si>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</si>
  <si>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</si>
  <si>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</si>
  <si>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</si>
  <si>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</si>
  <si>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</si>
  <si>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</si>
  <si>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</si>
  <si>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</si>
  <si>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</si>
  <si>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</si>
  <si>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</si>
  <si>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</si>
  <si>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</si>
  <si>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</si>
  <si>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</si>
  <si>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</si>
  <si>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</si>
  <si>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</si>
  <si>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</si>
  <si>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</si>
  <si>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</si>
  <si>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</si>
  <si>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</si>
  <si>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</si>
  <si>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</si>
  <si>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</si>
  <si>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</si>
  <si>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</si>
  <si>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</si>
  <si>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</si>
  <si>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</si>
  <si>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</si>
  <si>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</si>
  <si>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</si>
  <si>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</si>
  <si>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</si>
  <si>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</si>
  <si>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</si>
  <si>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</si>
  <si>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</si>
  <si>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</si>
  <si>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</si>
  <si>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</si>
  <si>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</si>
  <si>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</si>
  <si>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</si>
  <si>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</si>
  <si>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</si>
  <si>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</si>
  <si>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</si>
  <si>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</si>
  <si>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</si>
  <si>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</si>
  <si>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</si>
  <si>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</si>
  <si>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</si>
  <si>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</si>
  <si>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</si>
  <si>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</si>
  <si>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</si>
  <si>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</si>
  <si>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</si>
  <si>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</si>
  <si>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</si>
  <si>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</si>
  <si>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</si>
  <si>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</si>
  <si>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</si>
  <si>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</si>
  <si>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</si>
  <si>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</si>
  <si>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</si>
  <si>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</si>
  <si>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</si>
  <si>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</si>
  <si>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</si>
  <si>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</si>
  <si>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</si>
  <si>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</si>
  <si>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</si>
  <si>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</si>
  <si>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</si>
  <si>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</si>
  <si>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</si>
  <si>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</si>
  <si>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</si>
  <si>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</si>
  <si>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</si>
  <si>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</si>
  <si>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</si>
  <si>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</si>
  <si>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</si>
  <si>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</si>
  <si>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</si>
  <si>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</si>
  <si>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</si>
  <si>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</si>
  <si>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</si>
  <si>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</si>
  <si>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</si>
  <si>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</si>
  <si>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</si>
  <si>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</si>
  <si>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</si>
  <si>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</si>
  <si>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</si>
  <si>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</si>
  <si>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</si>
  <si>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</si>
  <si>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</si>
  <si>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</si>
  <si>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</si>
  <si>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</si>
  <si>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</si>
  <si>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</si>
  <si>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</si>
  <si>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</si>
  <si>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</si>
  <si>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</si>
  <si>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</si>
  <si>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</si>
  <si>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</si>
  <si>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</si>
  <si>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</si>
  <si>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</si>
  <si>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</si>
  <si>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</si>
  <si>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</si>
  <si>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</si>
  <si>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</si>
  <si>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</si>
  <si>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</si>
  <si>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</si>
  <si>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</si>
  <si>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</si>
  <si>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</si>
  <si>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</si>
  <si>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</si>
  <si>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</si>
  <si>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</si>
  <si>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</si>
  <si>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</si>
  <si>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</si>
  <si>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</si>
  <si>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</si>
  <si>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</si>
  <si>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</si>
  <si>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</si>
  <si>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</si>
  <si>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</si>
  <si>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</si>
  <si>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</si>
  <si>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</si>
  <si>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</si>
  <si>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</si>
  <si>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</si>
  <si>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</si>
  <si>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</si>
  <si>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</si>
  <si>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</si>
  <si>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</si>
  <si>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</si>
  <si>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</si>
  <si>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</si>
  <si>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</si>
  <si>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</si>
  <si>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</si>
  <si>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</si>
  <si>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</si>
  <si>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</si>
  <si>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</si>
  <si>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</si>
  <si>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</si>
  <si>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</si>
  <si>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</si>
  <si>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</si>
  <si>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</si>
  <si>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</si>
  <si>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</si>
  <si>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</si>
  <si>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</si>
  <si>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</si>
  <si>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</si>
  <si>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</si>
  <si>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</si>
  <si>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</si>
  <si>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</si>
  <si>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</si>
  <si>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</si>
  <si>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</si>
  <si>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</si>
  <si>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</si>
  <si>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</si>
  <si>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</si>
  <si>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</si>
  <si>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</si>
  <si>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</si>
  <si>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</si>
  <si>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</si>
  <si>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</si>
  <si>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</si>
  <si>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</si>
  <si>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</si>
  <si>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</si>
  <si>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</si>
  <si>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</si>
  <si>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</si>
  <si>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</si>
  <si>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</si>
  <si>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</si>
  <si>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</si>
  <si>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</si>
  <si>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</si>
  <si>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</si>
  <si>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</si>
  <si>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</si>
  <si>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</si>
  <si>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</si>
  <si>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</si>
  <si>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</si>
  <si>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</si>
  <si>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</si>
  <si>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</si>
  <si>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</si>
  <si>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</si>
  <si>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</si>
  <si>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</si>
  <si>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</si>
  <si>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</si>
  <si>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</si>
  <si>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</si>
  <si>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</si>
  <si>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</si>
  <si>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</si>
  <si>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</si>
  <si>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</si>
  <si>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</si>
  <si>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</si>
  <si>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</si>
  <si>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</si>
  <si>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</si>
  <si>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</si>
  <si>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</si>
  <si>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</si>
  <si>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</si>
  <si>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</si>
  <si>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</si>
  <si>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</si>
  <si>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</si>
  <si>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</si>
  <si>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</si>
  <si>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</si>
  <si>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</si>
  <si>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</si>
  <si>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</si>
  <si>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</si>
  <si>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</si>
  <si>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</si>
  <si>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</si>
  <si>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</si>
  <si>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</si>
  <si>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</si>
  <si>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</si>
  <si>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</si>
  <si>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</si>
  <si>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</si>
  <si>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</si>
  <si>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</si>
  <si>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</si>
  <si>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</si>
  <si>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</si>
  <si>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</si>
  <si>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</si>
  <si>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</si>
  <si>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</si>
  <si>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</si>
  <si>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</si>
  <si>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</si>
  <si>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</si>
  <si>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</si>
  <si>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</si>
  <si>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</si>
  <si>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</si>
  <si>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</si>
  <si>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</si>
  <si>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</si>
  <si>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</si>
  <si>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</si>
  <si>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</si>
  <si>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</si>
  <si>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</si>
  <si>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</si>
  <si>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</si>
  <si>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</si>
  <si>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</si>
  <si>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</si>
  <si>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</si>
  <si>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</si>
  <si>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</si>
  <si>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</si>
  <si>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</si>
  <si>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</si>
  <si>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</si>
  <si>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</si>
  <si>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</si>
  <si>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</si>
  <si>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</si>
  <si>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</si>
  <si>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</si>
  <si>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</si>
  <si>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</si>
  <si>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</si>
  <si>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</si>
  <si>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</si>
  <si>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</si>
  <si>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</si>
  <si>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</si>
  <si>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</si>
  <si>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</si>
  <si>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</si>
  <si>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</si>
  <si>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</si>
  <si>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</si>
  <si>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</si>
  <si>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</si>
  <si>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</si>
  <si>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</si>
  <si>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</si>
  <si>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</si>
  <si>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</si>
  <si>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</si>
  <si>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</si>
  <si>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</si>
  <si>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</si>
  <si>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</si>
  <si>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</si>
  <si>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</si>
  <si>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</si>
  <si>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</si>
  <si>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</si>
  <si>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</si>
  <si>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</si>
  <si>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</si>
  <si>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</si>
  <si>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</si>
  <si>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</si>
  <si>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</si>
  <si>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</si>
  <si>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</si>
  <si>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</si>
  <si>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</si>
  <si>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</si>
  <si>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</si>
  <si>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</si>
  <si>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</si>
  <si>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</si>
  <si>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</si>
  <si>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</si>
  <si>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</si>
  <si>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</si>
  <si>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</si>
  <si>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</si>
  <si>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</si>
  <si>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</si>
  <si>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</si>
  <si>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</si>
  <si>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</si>
  <si>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</si>
  <si>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</si>
  <si>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</si>
  <si>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</si>
  <si>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</si>
  <si>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</si>
  <si>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</si>
  <si>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</si>
  <si>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</si>
  <si>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</si>
  <si>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</si>
  <si>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</si>
  <si>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</si>
  <si>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</si>
  <si>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</si>
  <si>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</si>
  <si>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</si>
  <si>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</si>
  <si>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</si>
  <si>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</si>
  <si>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</si>
  <si>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</si>
  <si>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</si>
  <si>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</si>
  <si>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</si>
  <si>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</si>
  <si>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</si>
  <si>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</si>
  <si>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</si>
  <si>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</si>
  <si>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</si>
  <si>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</si>
  <si>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</si>
  <si>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</si>
  <si>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</si>
  <si>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</si>
  <si>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</si>
  <si>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</si>
  <si>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</si>
  <si>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</si>
  <si>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</si>
  <si>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</si>
  <si>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</si>
  <si>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</si>
  <si>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</si>
  <si>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</si>
  <si>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</si>
  <si>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</si>
  <si>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</si>
  <si>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</si>
  <si>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</si>
  <si>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</si>
  <si>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</si>
  <si>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</si>
  <si>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</si>
  <si>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</si>
  <si>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</si>
  <si>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</si>
  <si>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</si>
  <si>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</si>
  <si>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</si>
  <si>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</si>
  <si>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</si>
  <si>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</si>
  <si>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</si>
  <si>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</si>
  <si>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</si>
  <si>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</si>
  <si>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</si>
  <si>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</si>
  <si>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</si>
  <si>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</si>
  <si>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</si>
  <si>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</si>
  <si>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</si>
  <si>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</si>
  <si>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</si>
  <si>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</si>
  <si>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</si>
  <si>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</si>
  <si>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</si>
  <si>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</si>
  <si>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</si>
  <si>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</si>
  <si>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</si>
  <si>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</si>
  <si>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</si>
  <si>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</si>
  <si>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</si>
  <si>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</si>
  <si>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</si>
  <si>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</si>
  <si>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</si>
  <si>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</si>
  <si>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</si>
  <si>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</si>
  <si>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</si>
  <si>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</si>
  <si>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</si>
  <si>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</si>
  <si>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</si>
  <si>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</si>
  <si>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</si>
  <si>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</si>
  <si>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</si>
  <si>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</si>
  <si>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</si>
  <si>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</si>
  <si>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</si>
  <si>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</si>
  <si>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</si>
  <si>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</si>
  <si>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</si>
  <si>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</si>
  <si>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</si>
  <si>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</si>
  <si>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</si>
  <si>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</si>
  <si>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</si>
  <si>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</si>
  <si>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</si>
  <si>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</si>
  <si>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</si>
  <si>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</si>
  <si>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</si>
  <si>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</si>
  <si>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</si>
  <si>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</si>
  <si>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</si>
  <si>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</si>
  <si>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</si>
  <si>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</si>
  <si>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</si>
  <si>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</si>
  <si>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</si>
  <si>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</si>
  <si>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</si>
  <si>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</si>
  <si>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</si>
  <si>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</si>
  <si>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</si>
  <si>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</si>
  <si>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</si>
  <si>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</si>
  <si>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</si>
  <si>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</si>
  <si>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</si>
  <si>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</si>
  <si>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</si>
  <si>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</si>
  <si>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</si>
  <si>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</si>
  <si>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</si>
  <si>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</si>
  <si>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</si>
  <si>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</si>
  <si>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</si>
  <si>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</si>
  <si>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</si>
  <si>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</si>
  <si>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</si>
  <si>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</si>
  <si>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</si>
  <si>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</si>
  <si>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</si>
  <si>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</si>
  <si>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</si>
  <si>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</si>
  <si>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</si>
  <si>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</si>
  <si>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</si>
  <si>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</si>
  <si>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</si>
  <si>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</si>
  <si>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</si>
  <si>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</si>
  <si>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</si>
  <si>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</si>
  <si>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</si>
  <si>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</si>
  <si>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</si>
  <si>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</si>
  <si>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</si>
  <si>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</si>
  <si>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</si>
  <si>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</si>
  <si>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</si>
  <si>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</si>
  <si>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</si>
  <si>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</si>
  <si>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</si>
  <si>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</si>
  <si>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</si>
  <si>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</si>
  <si>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</si>
  <si>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</si>
  <si>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</si>
  <si>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</si>
  <si>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</si>
  <si>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</si>
  <si>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</si>
  <si>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</si>
  <si>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</si>
  <si>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</si>
  <si>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</si>
  <si>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</si>
  <si>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</si>
  <si>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</si>
  <si>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</si>
  <si>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</si>
  <si>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</si>
  <si>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</si>
  <si>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</si>
  <si>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</si>
  <si>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</si>
  <si>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</si>
  <si>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</si>
  <si>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</si>
  <si>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</si>
  <si>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</si>
  <si>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</si>
  <si>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</si>
  <si>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</si>
  <si>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</si>
  <si>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</si>
  <si>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</si>
  <si>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</si>
  <si>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</si>
  <si>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</si>
  <si>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</si>
  <si>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</si>
  <si>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</si>
  <si>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</si>
  <si>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</si>
  <si>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</si>
  <si>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</si>
  <si>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</si>
  <si>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</si>
  <si>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</si>
  <si>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</si>
  <si>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</si>
  <si>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</si>
  <si>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</si>
  <si>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</si>
  <si>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</si>
  <si>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</si>
  <si>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</si>
  <si>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</si>
  <si>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</si>
  <si>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</si>
  <si>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</si>
  <si>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</si>
  <si>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</si>
  <si>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</si>
  <si>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</si>
  <si>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</si>
  <si>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</si>
  <si>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</si>
  <si>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</si>
  <si>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</si>
  <si>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</si>
  <si>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</si>
  <si>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</si>
  <si>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</si>
  <si>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</si>
  <si>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</si>
  <si>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</si>
  <si>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</si>
  <si>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</si>
  <si>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</si>
  <si>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</si>
  <si>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</si>
  <si>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</si>
  <si>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</si>
  <si>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</si>
  <si>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</si>
  <si>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</si>
  <si>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</si>
  <si>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</si>
  <si>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</si>
  <si>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</si>
  <si>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</si>
  <si>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</si>
  <si>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</si>
  <si>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</si>
  <si>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</si>
  <si>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</si>
  <si>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</si>
  <si>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</si>
  <si>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</si>
  <si>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</si>
  <si>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</si>
  <si>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</si>
  <si>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</si>
  <si>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</si>
  <si>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</si>
  <si>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</si>
  <si>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</si>
  <si>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</si>
  <si>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</si>
  <si>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</si>
  <si>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</si>
  <si>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</si>
  <si>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</si>
  <si>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</si>
  <si>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</si>
  <si>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</si>
  <si>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</si>
  <si>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</si>
  <si>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</si>
  <si>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</si>
  <si>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</si>
  <si>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</si>
  <si>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</si>
  <si>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</si>
  <si>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</si>
  <si>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</si>
  <si>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</si>
  <si>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</si>
  <si>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</si>
  <si>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</si>
  <si>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</si>
  <si>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</si>
  <si>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</si>
  <si>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</si>
  <si>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</si>
  <si>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</si>
  <si>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</si>
  <si>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</si>
  <si>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</si>
  <si>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</si>
  <si>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</si>
  <si>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</si>
  <si>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</si>
  <si>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</si>
  <si>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</si>
  <si>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</si>
  <si>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</si>
  <si>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</si>
  <si>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</si>
  <si>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</si>
  <si>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</si>
  <si>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</si>
  <si>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</si>
  <si>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</si>
  <si>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</si>
  <si>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</si>
  <si>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</si>
  <si>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</si>
  <si>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</si>
  <si>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</si>
  <si>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</si>
  <si>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</si>
  <si>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</si>
  <si>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</si>
  <si>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</si>
  <si>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</si>
  <si>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</si>
  <si>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</si>
  <si>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</si>
  <si>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</si>
  <si>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</si>
  <si>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</si>
  <si>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</si>
  <si>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</si>
  <si>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</si>
  <si>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</si>
  <si>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</si>
  <si>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</si>
  <si>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</si>
  <si>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</si>
  <si>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</si>
  <si>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</si>
  <si>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</si>
  <si>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</si>
  <si>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</si>
  <si>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</si>
  <si>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</si>
  <si>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</si>
  <si>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</si>
  <si>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</si>
  <si>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</si>
  <si>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</si>
  <si>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</si>
  <si>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</si>
  <si>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</si>
  <si>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</si>
  <si>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</si>
  <si>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</si>
  <si>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</si>
  <si>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</si>
  <si>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</si>
  <si>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</si>
  <si>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</si>
  <si>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</si>
  <si>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</si>
  <si>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</si>
  <si>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</si>
  <si>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</si>
  <si>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</si>
  <si>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</si>
  <si>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</si>
  <si>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</si>
  <si>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</si>
  <si>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</si>
  <si>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</si>
  <si>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</si>
  <si>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</si>
  <si>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</si>
  <si>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</si>
  <si>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</si>
  <si>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</si>
  <si>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</si>
  <si>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</si>
  <si>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</si>
  <si>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</si>
  <si>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</si>
  <si>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</si>
  <si>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</si>
  <si>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</si>
  <si>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</si>
  <si>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</si>
  <si>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</si>
  <si>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</si>
  <si>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</si>
  <si>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</si>
  <si>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</si>
  <si>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</si>
  <si>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</si>
  <si>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</si>
  <si>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</si>
  <si>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</si>
  <si>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</si>
  <si>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</si>
  <si>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</si>
  <si>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</si>
  <si>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</si>
  <si>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</si>
  <si>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</si>
  <si>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</si>
  <si>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</si>
  <si>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</si>
  <si>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</si>
  <si>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</si>
  <si>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</si>
  <si>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</si>
  <si>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</si>
  <si>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</si>
  <si>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</si>
  <si>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</si>
  <si>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</si>
  <si>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</si>
  <si>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</si>
  <si>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</si>
  <si>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</si>
  <si>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</si>
  <si>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</si>
  <si>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</si>
  <si>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</si>
  <si>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</si>
  <si>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</si>
  <si>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</si>
  <si>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</si>
  <si>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</si>
  <si>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</si>
  <si>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</si>
  <si>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</si>
  <si>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</si>
  <si>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</si>
  <si>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</si>
  <si>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</si>
  <si>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</si>
  <si>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</si>
  <si>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</si>
  <si>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</si>
  <si>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</si>
  <si>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</si>
  <si>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</si>
  <si>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</si>
  <si>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</si>
  <si>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</si>
  <si>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</si>
  <si>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</si>
  <si>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</si>
  <si>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</si>
  <si>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</si>
  <si>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</si>
  <si>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</si>
  <si>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</si>
  <si>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</si>
  <si>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</si>
  <si>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</si>
  <si>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</si>
  <si>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</si>
  <si>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</si>
  <si>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</si>
  <si>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</si>
  <si>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</si>
  <si>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</si>
  <si>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</si>
  <si>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</si>
  <si>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</si>
  <si>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</si>
  <si>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</si>
  <si>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</si>
  <si>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</si>
  <si>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</si>
  <si>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</si>
  <si>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</si>
  <si>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</si>
  <si>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</si>
  <si>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</si>
  <si>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</si>
  <si>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</si>
  <si>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</si>
  <si>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</si>
  <si>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</si>
  <si>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</si>
  <si>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</si>
  <si>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</si>
  <si>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</si>
  <si>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</si>
  <si>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</si>
  <si>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</si>
  <si>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</si>
  <si>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</si>
  <si>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</si>
  <si>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</si>
  <si>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</si>
  <si>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</si>
  <si>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</si>
  <si>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</si>
  <si>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</si>
  <si>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</si>
  <si>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</si>
  <si>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</si>
  <si>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</si>
  <si>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</si>
  <si>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</si>
  <si>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</si>
  <si>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</si>
  <si>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</si>
  <si>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</si>
  <si>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</si>
  <si>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</si>
  <si>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</si>
  <si>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</si>
  <si>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</si>
  <si>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</si>
  <si>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</si>
  <si>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</si>
  <si>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</si>
  <si>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</si>
  <si>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</si>
  <si>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</si>
  <si>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</si>
  <si>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</si>
  <si>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</si>
  <si>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</si>
  <si>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</si>
  <si>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</si>
  <si>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</si>
  <si>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</si>
  <si>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</si>
  <si>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</si>
  <si>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</si>
  <si>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</si>
  <si>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</si>
  <si>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</si>
  <si>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</si>
  <si>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</si>
  <si>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</si>
  <si>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</si>
  <si>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</si>
  <si>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</si>
  <si>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</si>
  <si>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</si>
  <si>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</si>
  <si>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</si>
  <si>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</si>
  <si>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</si>
  <si>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</si>
  <si>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</si>
  <si>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</si>
  <si>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</si>
  <si>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</si>
  <si>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</si>
  <si>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</si>
  <si>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</si>
  <si>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</si>
  <si>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</si>
  <si>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</si>
  <si>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</si>
  <si>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</si>
  <si>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</si>
  <si>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</si>
  <si>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</si>
  <si>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</si>
  <si>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</si>
  <si>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</si>
  <si>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</si>
  <si>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</si>
  <si>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</si>
  <si>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</si>
  <si>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</si>
  <si>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</si>
  <si>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</si>
  <si>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</si>
  <si>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</si>
  <si>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</si>
  <si>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</si>
  <si>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</si>
  <si>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</si>
  <si>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</si>
  <si>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</si>
  <si>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</si>
  <si>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</si>
  <si>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</si>
  <si>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</si>
  <si>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</si>
  <si>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</si>
  <si>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</si>
  <si>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</si>
  <si>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</si>
  <si>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</si>
  <si>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</si>
  <si>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</si>
  <si>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</si>
  <si>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</si>
  <si>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</si>
  <si>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</si>
  <si>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</si>
  <si>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</si>
  <si>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</si>
  <si>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</si>
  <si>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</si>
  <si>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</si>
  <si>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</si>
  <si>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</si>
  <si>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</si>
  <si>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</si>
  <si>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</si>
  <si>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</si>
  <si>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</si>
  <si>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</si>
  <si>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</si>
  <si>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</si>
  <si>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</si>
  <si>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</si>
  <si>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</si>
  <si>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</si>
  <si>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</si>
  <si>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</si>
  <si>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</si>
  <si>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</si>
  <si>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</si>
  <si>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</si>
  <si>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</si>
  <si>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</si>
  <si>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</si>
  <si>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</si>
  <si>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</si>
  <si>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</si>
  <si>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</si>
  <si>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</si>
  <si>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</si>
  <si>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</si>
  <si>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</si>
  <si>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</si>
  <si>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</si>
  <si>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</si>
  <si>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</si>
  <si>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</si>
  <si>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</si>
  <si>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</si>
  <si>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</si>
  <si>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</si>
  <si>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</si>
  <si>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</si>
  <si>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</si>
  <si>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</si>
  <si>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</si>
  <si>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</si>
  <si>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</si>
  <si>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</si>
  <si>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</si>
  <si>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</si>
  <si>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</si>
  <si>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</si>
  <si>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</si>
  <si>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</si>
  <si>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</si>
  <si>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</si>
  <si>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</si>
  <si>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</si>
  <si>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</si>
  <si>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</si>
  <si>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</si>
  <si>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</si>
  <si>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</si>
  <si>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</si>
  <si>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</si>
  <si>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</si>
  <si>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</si>
  <si>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</si>
  <si>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</si>
  <si>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</si>
  <si>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</si>
  <si>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</si>
  <si>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</si>
  <si>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</si>
  <si>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</si>
  <si>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</si>
  <si>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</si>
  <si>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</si>
  <si>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</si>
  <si>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</si>
  <si>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</si>
  <si>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</si>
  <si>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</si>
  <si>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</si>
  <si>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</si>
  <si>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</si>
  <si>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</si>
  <si>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</si>
  <si>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</si>
  <si>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</si>
  <si>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</si>
  <si>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</si>
  <si>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</si>
  <si>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</si>
  <si>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</si>
  <si>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</si>
  <si>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</si>
  <si>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</si>
  <si>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</si>
  <si>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</si>
  <si>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</si>
  <si>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</si>
  <si>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</si>
  <si>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</si>
  <si>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</si>
  <si>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</si>
  <si>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</si>
  <si>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</si>
  <si>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</si>
  <si>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</si>
  <si>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</si>
  <si>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</si>
  <si>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</si>
  <si>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</si>
  <si>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</si>
  <si>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</si>
  <si>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</si>
  <si>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</si>
  <si>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</si>
  <si>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</si>
  <si>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</si>
  <si>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</si>
  <si>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</si>
  <si>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</si>
  <si>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</si>
  <si>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</si>
  <si>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</si>
  <si>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</si>
  <si>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</si>
  <si>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</si>
  <si>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</si>
  <si>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</si>
  <si>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</si>
  <si>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</si>
  <si>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</si>
  <si>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</si>
  <si>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</si>
  <si>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</si>
  <si>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</si>
  <si>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</si>
  <si>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</si>
  <si>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</si>
  <si>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</si>
  <si>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</si>
  <si>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</si>
  <si>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</si>
  <si>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</si>
  <si>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</si>
  <si>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</si>
  <si>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</si>
  <si>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</si>
  <si>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</si>
  <si>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</si>
  <si>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</si>
  <si>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</si>
  <si>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</si>
  <si>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</si>
  <si>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</si>
  <si>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</si>
  <si>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</si>
  <si>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</si>
  <si>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</si>
  <si>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</si>
  <si>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</si>
  <si>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</si>
  <si>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</si>
  <si>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</si>
  <si>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</si>
  <si>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</si>
  <si>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</si>
  <si>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</si>
  <si>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</si>
  <si>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</si>
  <si>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</si>
  <si>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</si>
  <si>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</si>
  <si>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</si>
  <si>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</si>
  <si>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</si>
  <si>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</si>
  <si>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</si>
  <si>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</si>
  <si>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</si>
  <si>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</si>
  <si>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</si>
  <si>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</si>
  <si>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</si>
  <si>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</si>
  <si>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</si>
  <si>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</si>
  <si>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</si>
  <si>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</si>
  <si>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</si>
  <si>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</si>
  <si>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</si>
  <si>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</si>
  <si>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</si>
  <si>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</si>
  <si>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</si>
  <si>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</si>
  <si>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</si>
  <si>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</si>
  <si>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</si>
  <si>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</si>
  <si>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</si>
  <si>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</si>
  <si>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</si>
  <si>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</si>
  <si>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</si>
  <si>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</si>
  <si>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</si>
  <si>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</si>
  <si>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</si>
  <si>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</si>
  <si>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</si>
  <si>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</si>
  <si>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</si>
  <si>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</si>
  <si>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</si>
  <si>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</si>
  <si>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</si>
  <si>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</si>
  <si>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</si>
  <si>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</si>
  <si>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</si>
  <si>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</si>
  <si>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</si>
  <si>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</si>
  <si>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</si>
  <si>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</si>
  <si>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</si>
  <si>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</si>
  <si>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</si>
  <si>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</si>
  <si>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</si>
  <si>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</si>
  <si>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</si>
  <si>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</si>
  <si>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</si>
  <si>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</si>
  <si>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</si>
  <si>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</si>
  <si>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</si>
  <si>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</si>
  <si>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</si>
  <si>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</si>
  <si>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</si>
  <si>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</si>
  <si>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</si>
  <si>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</si>
  <si>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</si>
  <si>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</si>
  <si>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</si>
  <si>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</si>
  <si>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</si>
  <si>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</si>
  <si>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</si>
  <si>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</si>
  <si>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</si>
  <si>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</si>
  <si>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</si>
  <si>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</si>
  <si>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</si>
  <si>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</si>
  <si>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</si>
  <si>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</si>
  <si>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</si>
  <si>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</si>
  <si>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</si>
  <si>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</si>
  <si>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</si>
  <si>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</si>
  <si>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</si>
  <si>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</si>
  <si>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</si>
  <si>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</si>
  <si>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</si>
  <si>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</si>
  <si>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</si>
  <si>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</si>
  <si>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</si>
  <si>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</si>
  <si>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</si>
  <si>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</si>
  <si>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</si>
  <si>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</si>
  <si>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</si>
  <si>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</si>
  <si>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</si>
  <si>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</si>
  <si>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</si>
  <si>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</si>
  <si>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</si>
  <si>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</si>
  <si>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</si>
  <si>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</si>
  <si>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</si>
  <si>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</si>
  <si>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</si>
  <si>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</si>
  <si>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</si>
  <si>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</si>
  <si>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</si>
  <si>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</si>
  <si>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</si>
  <si>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</si>
  <si>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</si>
  <si>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</si>
  <si>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</si>
  <si>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</si>
  <si>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</si>
  <si>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</si>
  <si>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</si>
  <si>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</si>
  <si>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</si>
  <si>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</si>
  <si>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</si>
  <si>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</si>
  <si>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</si>
  <si>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</si>
  <si>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</si>
  <si>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</si>
  <si>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</si>
  <si>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</si>
  <si>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</si>
  <si>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</si>
  <si>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</si>
  <si>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</si>
  <si>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</si>
  <si>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</si>
  <si>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</si>
  <si>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</si>
  <si>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</si>
  <si>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</si>
  <si>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</si>
  <si>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</si>
  <si>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</si>
  <si>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</si>
  <si>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</si>
  <si>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</si>
  <si>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</si>
  <si>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</si>
  <si>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</si>
  <si>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</si>
  <si>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</si>
  <si>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</si>
  <si>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</si>
  <si>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</si>
  <si>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</si>
  <si>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</si>
  <si>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</si>
  <si>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</si>
  <si>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</si>
  <si>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</si>
  <si>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</si>
  <si>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</si>
  <si>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</si>
  <si>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</si>
  <si>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</si>
  <si>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</si>
  <si>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</si>
  <si>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</si>
  <si>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</si>
  <si>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</si>
  <si>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</si>
  <si>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</si>
  <si>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</si>
  <si>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</si>
  <si>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</si>
  <si>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</si>
  <si>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</si>
  <si>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</si>
  <si>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</si>
  <si>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</si>
  <si>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</si>
  <si>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</si>
  <si>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</si>
  <si>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</si>
  <si>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</si>
  <si>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</si>
  <si>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</si>
  <si>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</si>
  <si>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</si>
  <si>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</si>
  <si>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</si>
  <si>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</si>
  <si>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</si>
  <si>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</si>
  <si>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</si>
  <si>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</si>
  <si>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</si>
  <si>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</si>
  <si>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</si>
  <si>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</si>
  <si>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</si>
  <si>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</si>
  <si>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</si>
  <si>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</si>
  <si>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</si>
  <si>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</si>
  <si>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</si>
  <si>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</si>
  <si>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</si>
  <si>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</si>
  <si>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</si>
  <si>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</si>
  <si>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</si>
  <si>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</si>
  <si>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</si>
  <si>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</si>
  <si>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</si>
  <si>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</si>
  <si>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</si>
  <si>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</si>
  <si>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</si>
  <si>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</si>
  <si>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</si>
  <si>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</si>
  <si>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</si>
  <si>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</si>
  <si>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</si>
  <si>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</si>
  <si>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</si>
  <si>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</si>
  <si>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</si>
  <si>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</si>
  <si>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</si>
  <si>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</si>
  <si>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</si>
  <si>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</si>
  <si>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</si>
  <si>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</si>
  <si>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</si>
  <si>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</si>
  <si>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</si>
  <si>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</si>
  <si>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</si>
  <si>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</si>
  <si>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</si>
  <si>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</si>
  <si>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</si>
  <si>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</si>
  <si>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</si>
  <si>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</si>
  <si>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</si>
  <si>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</si>
  <si>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</si>
  <si>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</si>
  <si>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</si>
  <si>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</si>
  <si>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</si>
  <si>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</si>
  <si>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</si>
  <si>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</si>
  <si>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</si>
  <si>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</si>
  <si>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</si>
  <si>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</si>
  <si>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</si>
  <si>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</si>
  <si>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</si>
  <si>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</si>
  <si>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</si>
  <si>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</si>
  <si>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</si>
  <si>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</si>
  <si>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</si>
  <si>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</si>
  <si>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</si>
  <si>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</si>
  <si>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</si>
  <si>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</si>
  <si>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</si>
  <si>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</si>
  <si>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</si>
  <si>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</si>
  <si>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</si>
  <si>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</si>
  <si>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</si>
  <si>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</si>
  <si>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</si>
  <si>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</si>
  <si>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</si>
  <si>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</si>
  <si>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</si>
  <si>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</si>
  <si>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</si>
  <si>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</si>
  <si>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</si>
  <si>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</si>
  <si>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</si>
  <si>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</si>
  <si>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</si>
  <si>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</si>
  <si>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</si>
  <si>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</si>
  <si>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</si>
  <si>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</si>
  <si>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</si>
  <si>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</si>
  <si>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</si>
  <si>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</si>
  <si>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</si>
  <si>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</si>
  <si>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</si>
  <si>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</si>
  <si>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</si>
  <si>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</si>
  <si>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</si>
  <si>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</si>
  <si>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</si>
  <si>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</si>
  <si>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</si>
  <si>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</si>
  <si>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</si>
  <si>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</si>
  <si>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</si>
  <si>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</si>
  <si>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</si>
  <si>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</si>
  <si>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</si>
  <si>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</si>
  <si>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</si>
  <si>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</si>
  <si>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</si>
  <si>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</si>
  <si>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</si>
  <si>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</si>
  <si>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</si>
  <si>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</si>
  <si>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</si>
  <si>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</si>
  <si>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</si>
  <si>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</si>
  <si>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</si>
  <si>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</si>
  <si>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</si>
  <si>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</si>
  <si>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</si>
  <si>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</si>
  <si>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</si>
  <si>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</si>
  <si>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</si>
  <si>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</si>
  <si>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</si>
  <si>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</si>
  <si>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</si>
  <si>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</si>
  <si>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</si>
  <si>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</si>
  <si>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</si>
  <si>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</si>
  <si>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</si>
  <si>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</si>
  <si>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</si>
  <si>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</si>
  <si>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</si>
  <si>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</si>
  <si>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</si>
  <si>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</si>
  <si>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</si>
  <si>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</si>
  <si>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</si>
  <si>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</si>
  <si>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</si>
  <si>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</si>
  <si>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</si>
  <si>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</si>
  <si>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</si>
  <si>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</si>
  <si>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</si>
  <si>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</si>
  <si>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</si>
  <si>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</si>
  <si>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</si>
  <si>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</si>
  <si>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</si>
  <si>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</si>
  <si>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</si>
  <si>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</si>
  <si>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</si>
  <si>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</si>
  <si>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</si>
  <si>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</si>
  <si>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</si>
  <si>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</si>
  <si>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</si>
  <si>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</si>
  <si>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</si>
  <si>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</si>
  <si>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</si>
  <si>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</si>
  <si>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</si>
  <si>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</si>
  <si>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</si>
  <si>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</si>
  <si>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</si>
  <si>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</si>
  <si>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</si>
  <si>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</si>
  <si>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</si>
  <si>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</si>
  <si>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</si>
  <si>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</si>
  <si>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</si>
  <si>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</si>
  <si>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</si>
  <si>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</si>
  <si>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</si>
  <si>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</si>
  <si>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</si>
  <si>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</si>
  <si>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</si>
  <si>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</si>
  <si>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</si>
  <si>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</si>
  <si>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</si>
  <si>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</si>
  <si>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</si>
  <si>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</si>
  <si>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</si>
  <si>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</si>
  <si>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</si>
  <si>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</si>
  <si>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</si>
  <si>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</si>
  <si>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</si>
  <si>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</si>
  <si>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</si>
  <si>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</si>
  <si>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</si>
  <si>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</si>
  <si>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</si>
  <si>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</si>
  <si>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</si>
  <si>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</si>
  <si>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</si>
  <si>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</si>
  <si>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</si>
  <si>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</si>
  <si>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</si>
  <si>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</si>
  <si>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</si>
  <si>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</si>
  <si>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</si>
  <si>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</si>
  <si>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</si>
  <si>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</si>
  <si>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</si>
  <si>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</si>
  <si>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</si>
  <si>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</si>
  <si>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</si>
  <si>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</si>
  <si>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</si>
  <si>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</si>
  <si>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</si>
  <si>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</si>
  <si>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</si>
  <si>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</si>
  <si>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</si>
  <si>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</si>
  <si>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</si>
  <si>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</si>
  <si>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</si>
  <si>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</si>
  <si>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</si>
  <si>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</si>
  <si>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</si>
  <si>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</si>
  <si>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</si>
  <si>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</si>
  <si>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</si>
  <si>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</si>
  <si>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</si>
  <si>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</si>
  <si>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</si>
  <si>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</si>
  <si>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</si>
  <si>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</si>
  <si>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</si>
  <si>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</si>
  <si>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</si>
  <si>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</si>
  <si>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</si>
  <si>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</si>
  <si>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</si>
  <si>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</si>
  <si>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</si>
  <si>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</si>
  <si>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</si>
  <si>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</si>
  <si>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</si>
  <si>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</si>
  <si>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</si>
  <si>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</si>
  <si>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</si>
  <si>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</si>
  <si>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</si>
  <si>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</si>
  <si>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</si>
  <si>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</si>
  <si>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</si>
  <si>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</si>
  <si>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</si>
  <si>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</si>
  <si>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</si>
  <si>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</si>
  <si>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</si>
  <si>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</si>
  <si>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</si>
  <si>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</si>
  <si>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</si>
  <si>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</si>
  <si>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</si>
  <si>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</si>
  <si>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</si>
  <si>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</si>
  <si>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</si>
  <si>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</si>
  <si>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</si>
  <si>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</si>
  <si>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</si>
  <si>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</si>
  <si>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</si>
  <si>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</si>
  <si>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</si>
  <si>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</si>
  <si>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</si>
  <si>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</si>
  <si>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</si>
  <si>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</si>
  <si>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</si>
  <si>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</si>
  <si>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</si>
  <si>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</si>
  <si>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</si>
  <si>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</si>
  <si>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</si>
  <si>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</si>
  <si>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</si>
  <si>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</si>
  <si>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</si>
  <si>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</si>
  <si>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</si>
  <si>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</si>
  <si>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</si>
  <si>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</si>
  <si>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</si>
  <si>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</si>
  <si>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</si>
  <si>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</si>
  <si>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</si>
  <si>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</si>
  <si>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</si>
  <si>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</si>
  <si>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</si>
  <si>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</si>
  <si>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</si>
  <si>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</si>
  <si>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</si>
  <si>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</si>
  <si>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</si>
  <si>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</si>
  <si>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</si>
  <si>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</si>
  <si>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</si>
  <si>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</si>
  <si>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</si>
  <si>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</si>
  <si>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</si>
  <si>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</si>
  <si>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</si>
  <si>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</si>
  <si>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</si>
  <si>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</si>
  <si>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</si>
  <si>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</si>
  <si>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</si>
  <si>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</si>
  <si>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</si>
  <si>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</si>
  <si>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</si>
  <si>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</si>
  <si>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</si>
  <si>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</si>
  <si>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</si>
  <si>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</si>
  <si>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</si>
  <si>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</si>
  <si>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</si>
  <si>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</si>
  <si>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</si>
  <si>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</si>
  <si>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</si>
  <si>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</si>
  <si>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</si>
  <si>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</si>
  <si>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</si>
  <si>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</si>
  <si>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</si>
  <si>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</si>
  <si>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</si>
  <si>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</si>
  <si>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</si>
  <si>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</si>
  <si>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</si>
  <si>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</si>
  <si>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</si>
  <si>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</si>
  <si>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</si>
  <si>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</si>
  <si>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</si>
  <si>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</si>
  <si>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</si>
  <si>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</si>
  <si>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</si>
  <si>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</si>
  <si>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</si>
  <si>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</si>
  <si>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</si>
  <si>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</si>
  <si>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</si>
  <si>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</si>
  <si>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</si>
  <si>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</si>
  <si>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</si>
  <si>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</si>
  <si>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</si>
  <si>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</si>
  <si>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</si>
  <si>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</si>
  <si>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</si>
  <si>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</si>
  <si>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</si>
  <si>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</si>
  <si>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</si>
  <si>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</si>
  <si>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</si>
  <si>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</si>
  <si>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</si>
  <si>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</si>
  <si>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</si>
  <si>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</si>
  <si>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</si>
  <si>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</si>
  <si>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</si>
  <si>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</si>
  <si>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</si>
  <si>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</si>
  <si>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</si>
  <si>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</si>
  <si>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</si>
  <si>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</si>
  <si>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</si>
  <si>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</si>
  <si>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</si>
  <si>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</si>
  <si>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</si>
  <si>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</si>
  <si>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</si>
  <si>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</si>
  <si>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</si>
  <si>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</si>
  <si>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</si>
  <si>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</si>
  <si>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</si>
  <si>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</si>
  <si>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</si>
  <si>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</si>
  <si>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</si>
  <si>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</si>
  <si>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</si>
  <si>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</si>
  <si>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</si>
  <si>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</si>
  <si>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</si>
  <si>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</si>
  <si>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</si>
  <si>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</si>
  <si>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</si>
  <si>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</si>
  <si>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</si>
  <si>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</si>
  <si>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</si>
  <si>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</si>
  <si>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</si>
  <si>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</si>
  <si>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</si>
  <si>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</si>
  <si>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</si>
  <si>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</si>
  <si>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</si>
  <si>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</si>
  <si>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</si>
  <si>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</si>
  <si>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</si>
  <si>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</si>
  <si>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</si>
  <si>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</si>
  <si>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</si>
  <si>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</si>
  <si>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</si>
  <si>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</si>
  <si>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</si>
  <si>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</si>
  <si>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</si>
  <si>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</si>
  <si>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</si>
  <si>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</si>
  <si>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</si>
  <si>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</si>
  <si>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</si>
  <si>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</si>
  <si>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</si>
  <si>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</si>
  <si>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</si>
  <si>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</si>
  <si>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</si>
  <si>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</si>
  <si>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</si>
  <si>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</si>
  <si>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</si>
  <si>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</si>
  <si>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</si>
  <si>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</si>
  <si>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</si>
  <si>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</si>
  <si>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</si>
  <si>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</si>
  <si>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</si>
  <si>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</si>
  <si>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</si>
  <si>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</si>
  <si>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</si>
  <si>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</si>
  <si>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</si>
  <si>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</si>
  <si>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</si>
  <si>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</si>
  <si>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</si>
  <si>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</si>
  <si>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</si>
  <si>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</si>
  <si>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</si>
  <si>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</si>
  <si>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</si>
  <si>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</si>
  <si>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</si>
  <si>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</si>
  <si>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</si>
  <si>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</si>
  <si>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</si>
  <si>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</si>
  <si>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</si>
  <si>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</si>
  <si>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</si>
  <si>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</si>
  <si>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</si>
  <si>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</si>
  <si>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</si>
  <si>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</si>
  <si>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</si>
  <si>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</si>
  <si>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</si>
  <si>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</si>
  <si>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</si>
  <si>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</si>
  <si>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</si>
  <si>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</si>
  <si>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</si>
  <si>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</si>
  <si>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</si>
  <si>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</si>
  <si>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</si>
  <si>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</si>
  <si>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</si>
  <si>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</si>
  <si>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</si>
  <si>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</si>
  <si>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</si>
  <si>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</si>
  <si>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</si>
  <si>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</si>
  <si>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</si>
  <si>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</si>
  <si>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</si>
  <si>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</si>
  <si>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</si>
  <si>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</si>
  <si>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</si>
  <si>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</si>
  <si>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</si>
  <si>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</si>
  <si>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</si>
  <si>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</si>
  <si>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</si>
  <si>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</si>
  <si>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</si>
  <si>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</si>
  <si>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</si>
  <si>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</si>
  <si>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</si>
  <si>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</si>
  <si>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</si>
  <si>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</si>
  <si>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</si>
  <si>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</si>
  <si>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</si>
  <si>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</si>
  <si>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</si>
  <si>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</si>
  <si>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</si>
  <si>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</si>
  <si>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</si>
  <si>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</si>
  <si>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</si>
  <si>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</si>
  <si>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</si>
  <si>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</si>
  <si>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</si>
  <si>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</si>
  <si>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</si>
  <si>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</si>
  <si>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</si>
  <si>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</si>
  <si>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</si>
  <si>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</si>
  <si>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</si>
  <si>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</si>
  <si>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</si>
  <si>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</si>
  <si>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</si>
  <si>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</si>
  <si>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</si>
  <si>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</si>
  <si>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</si>
  <si>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</si>
  <si>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</si>
  <si>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</si>
  <si>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</si>
  <si>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</si>
  <si>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</si>
  <si>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</si>
  <si>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</si>
  <si>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</si>
  <si>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</si>
  <si>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</si>
  <si>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</si>
  <si>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</si>
  <si>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</si>
  <si>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</si>
  <si>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</si>
  <si>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</si>
  <si>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</si>
  <si>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</si>
  <si>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</si>
  <si>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</si>
  <si>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</si>
  <si>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</si>
  <si>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</si>
  <si>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</si>
  <si>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</si>
  <si>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</si>
  <si>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</si>
  <si>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</si>
  <si>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</si>
  <si>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</si>
  <si>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</si>
  <si>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</si>
  <si>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</si>
  <si>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</si>
  <si>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</si>
  <si>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</si>
  <si>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</si>
  <si>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</si>
  <si>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</si>
  <si>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</si>
  <si>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</si>
  <si>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</si>
  <si>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</si>
  <si>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</si>
  <si>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</si>
  <si>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</si>
  <si>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</si>
  <si>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</si>
  <si>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</si>
  <si>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</si>
  <si>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</si>
  <si>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</si>
  <si>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</si>
  <si>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</si>
  <si>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</si>
  <si>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</si>
  <si>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</si>
  <si>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</si>
  <si>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</si>
  <si>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</si>
  <si>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</si>
  <si>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</si>
  <si>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</si>
  <si>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</si>
  <si>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</si>
  <si>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</si>
  <si>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</si>
  <si>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</si>
  <si>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</si>
  <si>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</si>
  <si>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</si>
  <si>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</si>
  <si>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</si>
  <si>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</si>
  <si>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</si>
  <si>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</si>
  <si>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</si>
  <si>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</si>
  <si>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</si>
  <si>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</si>
  <si>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</si>
  <si>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</si>
  <si>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</si>
  <si>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</si>
  <si>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</si>
  <si>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</si>
  <si>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</si>
  <si>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</si>
  <si>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</si>
  <si>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</si>
  <si>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</si>
  <si>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</si>
  <si>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</si>
  <si>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</si>
  <si>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</si>
  <si>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</si>
  <si>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</si>
  <si>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</si>
  <si>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</si>
  <si>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</si>
  <si>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</si>
  <si>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</si>
  <si>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</si>
  <si>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</si>
  <si>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</si>
  <si>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</si>
  <si>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</si>
  <si>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</si>
  <si>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</si>
  <si>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</si>
  <si>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</si>
  <si>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</si>
  <si>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</si>
  <si>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</si>
  <si>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</si>
  <si>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</si>
  <si>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</si>
  <si>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</si>
  <si>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</si>
  <si>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</si>
  <si>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</si>
  <si>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</si>
  <si>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</si>
  <si>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</si>
  <si>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</si>
  <si>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</si>
  <si>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</si>
  <si>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</si>
  <si>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</si>
  <si>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</si>
  <si>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</si>
  <si>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</si>
  <si>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</si>
  <si>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</si>
  <si>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</si>
  <si>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</si>
  <si>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</si>
  <si>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</si>
  <si>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</si>
  <si>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</si>
  <si>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</si>
  <si>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</si>
  <si>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</si>
  <si>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</si>
  <si>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</si>
  <si>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</si>
  <si>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</si>
  <si>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</si>
  <si>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</si>
  <si>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</si>
  <si>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</si>
  <si>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</si>
  <si>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</si>
  <si>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</si>
  <si>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</si>
  <si>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</si>
  <si>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</si>
  <si>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</si>
  <si>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</si>
  <si>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</si>
  <si>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</si>
  <si>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</si>
  <si>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</si>
  <si>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</si>
  <si>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</si>
  <si>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</si>
  <si>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</si>
  <si>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</si>
  <si>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</si>
  <si>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</si>
  <si>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</si>
  <si>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</si>
  <si>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</si>
  <si>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</si>
  <si>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</si>
  <si>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</si>
  <si>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</si>
  <si>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</si>
  <si>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</si>
  <si>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</si>
  <si>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</si>
  <si>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</si>
  <si>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</si>
  <si>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</si>
  <si>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</si>
  <si>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</si>
  <si>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</si>
  <si>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</si>
  <si>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</si>
  <si>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</si>
  <si>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</si>
  <si>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</si>
  <si>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</si>
  <si>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</si>
  <si>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</si>
  <si>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</si>
  <si>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</si>
  <si>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</si>
  <si>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</si>
  <si>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</si>
  <si>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</si>
  <si>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</si>
  <si>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</si>
  <si>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</si>
  <si>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</si>
  <si>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</si>
  <si>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</si>
  <si>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</si>
  <si>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</si>
  <si>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</si>
  <si>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</si>
  <si>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</si>
  <si>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</si>
  <si>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</si>
  <si>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</si>
  <si>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</si>
  <si>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</si>
  <si>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</si>
  <si>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</si>
  <si>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</si>
  <si>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</si>
  <si>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</si>
  <si>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</si>
  <si>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</si>
  <si>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</si>
  <si>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</si>
  <si>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</si>
  <si>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</si>
  <si>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</si>
  <si>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</si>
  <si>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</si>
  <si>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</si>
  <si>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</si>
  <si>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</si>
  <si>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</si>
  <si>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</si>
  <si>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</si>
  <si>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</si>
  <si>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</si>
  <si>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</si>
  <si>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</si>
  <si>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</si>
  <si>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</si>
  <si>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</si>
  <si>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</si>
  <si>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</si>
  <si>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</si>
  <si>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</si>
  <si>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</si>
  <si>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</si>
  <si>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</si>
  <si>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</si>
  <si>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</si>
  <si>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</si>
  <si>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</si>
  <si>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</si>
  <si>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</si>
  <si>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</si>
  <si>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</si>
  <si>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</si>
  <si>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</si>
  <si>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</si>
  <si>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</si>
  <si>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</si>
  <si>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</si>
  <si>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</si>
  <si>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</si>
  <si>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</si>
  <si>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</si>
  <si>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</si>
  <si>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</si>
  <si>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</si>
  <si>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</si>
  <si>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</si>
  <si>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</si>
  <si>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</si>
  <si>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</si>
  <si>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</si>
  <si>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</si>
  <si>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</si>
  <si>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</si>
  <si>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</si>
  <si>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</si>
  <si>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</si>
  <si>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</si>
  <si>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</si>
  <si>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</si>
  <si>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</si>
  <si>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</si>
  <si>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</si>
  <si>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</si>
  <si>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</si>
  <si>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</si>
  <si>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</si>
  <si>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</si>
  <si>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</si>
  <si>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</si>
  <si>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</si>
  <si>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</si>
  <si>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</si>
  <si>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</si>
  <si>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</si>
  <si>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</si>
  <si>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</si>
  <si>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</si>
  <si>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</si>
  <si>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</si>
  <si>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</si>
  <si>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</si>
  <si>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</si>
  <si>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</si>
  <si>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</si>
  <si>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</si>
  <si>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</si>
  <si>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</si>
  <si>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</si>
  <si>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</si>
  <si>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</si>
  <si>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</si>
  <si>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</si>
  <si>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</si>
  <si>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</si>
  <si>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</si>
  <si>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</si>
  <si>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</si>
  <si>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</si>
  <si>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</si>
  <si>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</si>
  <si>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</si>
  <si>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</si>
  <si>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</si>
  <si>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</si>
  <si>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</si>
  <si>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</si>
  <si>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</si>
  <si>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</si>
  <si>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</si>
  <si>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</si>
  <si>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</si>
  <si>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</si>
  <si>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</si>
  <si>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</si>
  <si>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</si>
  <si>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</si>
  <si>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</si>
  <si>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</si>
  <si>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</si>
  <si>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</si>
  <si>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</si>
  <si>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</si>
  <si>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</si>
  <si>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</si>
  <si>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</si>
  <si>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</si>
  <si>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</si>
  <si>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</si>
  <si>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</si>
  <si>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</si>
  <si>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</si>
  <si>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</si>
  <si>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</si>
  <si>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</si>
  <si>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</si>
  <si>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</si>
  <si>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</si>
  <si>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</si>
  <si>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</si>
  <si>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</si>
  <si>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</si>
  <si>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</si>
  <si>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</si>
  <si>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</si>
  <si>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</si>
  <si>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</si>
  <si>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</si>
  <si>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</si>
  <si>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</si>
  <si>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</si>
  <si>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</si>
  <si>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</si>
  <si>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</si>
  <si>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</si>
  <si>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</si>
  <si>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</si>
  <si>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</si>
  <si>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</si>
  <si>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</si>
  <si>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</si>
  <si>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</si>
  <si>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</si>
  <si>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</si>
  <si>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</si>
  <si>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</si>
  <si>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</si>
  <si>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</si>
  <si>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</si>
  <si>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</si>
  <si>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</si>
  <si>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</si>
  <si>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</si>
  <si>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</si>
  <si>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</si>
  <si>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</si>
  <si>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</si>
  <si>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</si>
  <si>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</si>
  <si>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</si>
  <si>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</si>
  <si>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</si>
  <si>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</si>
  <si>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</si>
  <si>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</si>
  <si>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</si>
  <si>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</si>
  <si>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</si>
  <si>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</si>
  <si>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</si>
  <si>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</si>
  <si>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</si>
  <si>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</si>
  <si>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</si>
  <si>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</si>
  <si>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</si>
  <si>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</si>
  <si>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</si>
  <si>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</si>
  <si>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</si>
  <si>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</si>
  <si>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</si>
  <si>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</si>
  <si>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</si>
  <si>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</si>
  <si>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</si>
  <si>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</si>
  <si>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</si>
  <si>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</si>
  <si>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</si>
  <si>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</si>
  <si>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</si>
  <si>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</si>
  <si>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</si>
  <si>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</si>
  <si>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</si>
  <si>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</si>
  <si>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</si>
  <si>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</si>
  <si>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</si>
  <si>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</si>
  <si>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</si>
  <si>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</si>
  <si>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</si>
  <si>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</si>
  <si>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</si>
  <si>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</si>
  <si>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</si>
  <si>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</si>
  <si>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</si>
  <si>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</si>
  <si>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</si>
  <si>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</si>
  <si>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</si>
  <si>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</si>
  <si>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</si>
  <si>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</si>
  <si>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</si>
  <si>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</si>
  <si>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</si>
  <si>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</si>
  <si>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</si>
  <si>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</si>
  <si>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</si>
  <si>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</si>
  <si>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</si>
  <si>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</si>
  <si>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</si>
  <si>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</si>
  <si>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</si>
  <si>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</si>
  <si>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</si>
  <si>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</si>
  <si>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</si>
  <si>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</si>
  <si>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</si>
  <si>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</si>
  <si>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</si>
  <si>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</si>
  <si>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</si>
  <si>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</si>
  <si>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</si>
  <si>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</si>
  <si>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</si>
  <si>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</si>
  <si>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</si>
  <si>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</si>
  <si>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</si>
  <si>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</si>
  <si>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</si>
  <si>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</si>
  <si>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</si>
  <si>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</si>
  <si>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</si>
  <si>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</si>
  <si>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</si>
  <si>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</si>
  <si>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</si>
  <si>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</si>
  <si>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</si>
  <si>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</si>
  <si>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</si>
  <si>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</si>
  <si>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</si>
  <si>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</si>
  <si>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</si>
  <si>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</si>
  <si>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</si>
  <si>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</si>
  <si>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</si>
  <si>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</si>
  <si>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</si>
  <si>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</si>
  <si>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</si>
  <si>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</si>
  <si>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</si>
  <si>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</si>
  <si>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</si>
  <si>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</si>
  <si>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</si>
  <si>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</si>
  <si>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</si>
  <si>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</si>
  <si>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</si>
  <si>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</si>
  <si>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</si>
  <si>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</si>
  <si>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</si>
  <si>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</si>
  <si>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</si>
  <si>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</si>
  <si>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</si>
  <si>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</si>
  <si>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</si>
  <si>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</si>
  <si>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</si>
  <si>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</si>
  <si>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</si>
  <si>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</si>
  <si>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</si>
  <si>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</si>
  <si>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</si>
  <si>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</si>
  <si>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</si>
  <si>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</si>
  <si>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</si>
  <si>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</si>
  <si>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</si>
  <si>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</si>
  <si>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</si>
  <si>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</si>
  <si>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</si>
  <si>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</si>
  <si>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</si>
  <si>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</si>
  <si>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</si>
  <si>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</si>
  <si>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</si>
  <si>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</si>
  <si>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</si>
  <si>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</si>
  <si>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</si>
  <si>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</si>
  <si>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</si>
  <si>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</si>
  <si>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</si>
  <si>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</si>
  <si>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</si>
  <si>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</si>
  <si>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</si>
  <si>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</si>
  <si>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</si>
  <si>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</si>
  <si>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</si>
  <si>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</si>
  <si>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</si>
  <si>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</si>
  <si>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</si>
  <si>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</si>
  <si>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</si>
  <si>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</si>
  <si>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</si>
  <si>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</si>
  <si>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</si>
  <si>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</si>
  <si>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</si>
  <si>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</si>
  <si>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</si>
  <si>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</si>
  <si>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</si>
  <si>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</si>
  <si>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</si>
  <si>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</si>
  <si>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</si>
  <si>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</si>
  <si>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</si>
  <si>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</si>
  <si>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</si>
  <si>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</si>
  <si>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</si>
  <si>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</si>
  <si>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</si>
  <si>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</si>
  <si>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</si>
  <si>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</si>
  <si>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</si>
  <si>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</si>
  <si>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</si>
  <si>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</si>
  <si>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</si>
  <si>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</si>
  <si>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</si>
  <si>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</si>
  <si>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</si>
  <si>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</si>
  <si>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</si>
  <si>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</si>
  <si>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</si>
  <si>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</si>
  <si>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</si>
  <si>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</si>
  <si>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</si>
  <si>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</si>
  <si>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</si>
  <si>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</si>
  <si>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</si>
  <si>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</si>
  <si>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</si>
  <si>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</si>
  <si>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</si>
  <si>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</si>
  <si>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</si>
  <si>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</si>
  <si>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</si>
  <si>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</si>
  <si>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</si>
  <si>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</si>
  <si>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</si>
  <si>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</si>
  <si>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</si>
  <si>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</si>
  <si>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</si>
  <si>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</si>
  <si>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</si>
  <si>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</si>
  <si>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</si>
  <si>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</si>
  <si>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</si>
  <si>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</si>
  <si>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</si>
  <si>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</si>
  <si>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</si>
  <si>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</si>
  <si>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</si>
  <si>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</si>
  <si>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</si>
  <si>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</si>
  <si>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</si>
  <si>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</si>
  <si>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</si>
  <si>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</si>
  <si>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</si>
  <si>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</si>
  <si>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</si>
  <si>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</si>
  <si>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</si>
  <si>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</si>
  <si>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</si>
  <si>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</si>
  <si>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</si>
  <si>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</si>
  <si>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</si>
  <si>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</si>
  <si>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</si>
  <si>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</si>
  <si>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</si>
  <si>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</si>
  <si>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</si>
  <si>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</si>
  <si>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</si>
  <si>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</si>
  <si>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</si>
  <si>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</si>
  <si>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</si>
  <si>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</si>
  <si>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</si>
  <si>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</si>
  <si>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</si>
  <si>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</si>
  <si>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</si>
  <si>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</si>
  <si>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</si>
  <si>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</si>
  <si>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</si>
  <si>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</si>
  <si>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</si>
  <si>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</si>
  <si>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</si>
  <si>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</si>
  <si>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</si>
  <si>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</si>
  <si>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</si>
  <si>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</si>
  <si>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</si>
  <si>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</si>
  <si>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</si>
  <si>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</si>
  <si>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</si>
  <si>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</si>
  <si>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</si>
  <si>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</si>
  <si>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</si>
  <si>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</si>
  <si>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</si>
  <si>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</si>
  <si>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</si>
  <si>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</si>
  <si>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</si>
  <si>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</si>
  <si>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</si>
  <si>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</si>
  <si>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</si>
  <si>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</si>
  <si>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</si>
  <si>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</si>
  <si>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</si>
  <si>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</si>
  <si>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</si>
  <si>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</si>
  <si>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</si>
  <si>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</si>
  <si>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</si>
  <si>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</si>
  <si>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</si>
  <si>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</si>
  <si>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</si>
  <si>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</si>
  <si>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</si>
  <si>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</si>
  <si>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</si>
  <si>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</si>
  <si>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</si>
  <si>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</si>
  <si>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</si>
  <si>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</si>
  <si>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</si>
  <si>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</si>
  <si>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</si>
  <si>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</si>
  <si>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</si>
  <si>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</si>
  <si>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</si>
  <si>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</si>
  <si>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</si>
  <si>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</si>
  <si>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</si>
  <si>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</si>
  <si>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</si>
  <si>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</si>
  <si>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</si>
  <si>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</si>
  <si>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</si>
  <si>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</si>
  <si>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</si>
  <si>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</si>
  <si>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</si>
  <si>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</si>
  <si>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</si>
  <si>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</si>
  <si>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</si>
  <si>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</si>
  <si>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</si>
  <si>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</si>
  <si>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</si>
  <si>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</si>
  <si>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</si>
  <si>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</si>
  <si>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</si>
  <si>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</si>
  <si>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</si>
  <si>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</si>
  <si>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</si>
  <si>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</si>
  <si>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</si>
  <si>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</si>
  <si>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</si>
  <si>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</si>
  <si>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</si>
  <si>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</si>
  <si>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</si>
  <si>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</si>
  <si>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</si>
  <si>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</si>
  <si>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</si>
  <si>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</si>
  <si>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</si>
  <si>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</si>
  <si>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</si>
  <si>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</si>
  <si>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</si>
  <si>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</si>
  <si>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</si>
  <si>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</si>
  <si>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</si>
  <si>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</si>
  <si>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</si>
  <si>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</si>
  <si>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</si>
  <si>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</si>
  <si>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</si>
  <si>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</si>
  <si>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</si>
  <si>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</si>
  <si>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</si>
  <si>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</si>
  <si>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</si>
  <si>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</si>
  <si>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</si>
  <si>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</si>
  <si>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</si>
  <si>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</si>
  <si>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</si>
  <si>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</si>
  <si>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</si>
  <si>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</si>
  <si>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</si>
  <si>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</si>
  <si>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</si>
  <si>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</si>
  <si>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</si>
  <si>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</si>
  <si>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</si>
  <si>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</si>
  <si>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</si>
  <si>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</si>
  <si>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</si>
  <si>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</si>
  <si>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</si>
  <si>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</si>
  <si>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</si>
  <si>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</si>
  <si>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</si>
  <si>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</si>
  <si>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</si>
  <si>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</si>
  <si>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</si>
  <si>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</si>
  <si>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</si>
  <si>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</si>
  <si>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</si>
  <si>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</si>
  <si>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</si>
  <si>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</si>
  <si>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</si>
  <si>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</si>
  <si>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</si>
  <si>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</si>
  <si>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</si>
  <si>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</si>
  <si>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</si>
  <si>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</si>
  <si>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</si>
  <si>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</si>
  <si>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</si>
  <si>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</si>
  <si>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</si>
  <si>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</si>
  <si>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</si>
  <si>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</si>
  <si>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</si>
  <si>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</si>
  <si>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</si>
  <si>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</si>
  <si>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</si>
  <si>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</si>
  <si>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</si>
  <si>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</si>
  <si>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</si>
  <si>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</si>
  <si>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</si>
  <si>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</si>
  <si>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</si>
  <si>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</si>
  <si>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</si>
  <si>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</si>
  <si>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</si>
  <si>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</si>
  <si>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</si>
  <si>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</si>
  <si>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</si>
  <si>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</si>
  <si>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</si>
  <si>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</si>
  <si>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</si>
  <si>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</si>
  <si>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</si>
  <si>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</si>
  <si>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</si>
  <si>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</si>
  <si>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</si>
  <si>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</si>
  <si>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</si>
  <si>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</si>
  <si>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</si>
  <si>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</si>
  <si>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</si>
  <si>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</si>
  <si>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</si>
  <si>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</si>
  <si>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</si>
  <si>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</si>
  <si>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</si>
  <si>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</si>
  <si>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</si>
  <si>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</si>
  <si>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</si>
  <si>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</si>
  <si>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</si>
  <si>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</si>
  <si>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</si>
  <si>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</si>
  <si>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</si>
  <si>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</si>
  <si>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</si>
  <si>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</si>
  <si>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</si>
  <si>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</si>
  <si>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</si>
  <si>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</si>
  <si>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</si>
  <si>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</si>
  <si>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</si>
  <si>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</si>
  <si>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</si>
  <si>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</si>
  <si>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</si>
  <si>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</si>
  <si>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</si>
  <si>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</si>
  <si>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</si>
  <si>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</si>
  <si>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</si>
  <si>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</si>
  <si>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</si>
  <si>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</si>
  <si>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</si>
  <si>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</si>
  <si>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</si>
  <si>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</si>
  <si>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</si>
  <si>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</si>
  <si>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</si>
  <si>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</si>
  <si>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</si>
  <si>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</si>
  <si>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</si>
  <si>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</si>
  <si>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</si>
  <si>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</si>
  <si>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</si>
  <si>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</si>
  <si>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</si>
  <si>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</si>
  <si>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</si>
  <si>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</si>
  <si>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</si>
  <si>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</si>
  <si>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</si>
  <si>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</si>
  <si>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</si>
  <si>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</si>
  <si>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</si>
  <si>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</si>
  <si>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</si>
  <si>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</si>
  <si>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</si>
  <si>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</si>
  <si>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</si>
  <si>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</si>
  <si>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</si>
  <si>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</si>
  <si>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</si>
  <si>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</si>
  <si>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</si>
  <si>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</si>
  <si>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</si>
  <si>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</si>
  <si>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</si>
  <si>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</si>
  <si>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</si>
  <si>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</si>
  <si>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</si>
  <si>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</si>
  <si>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</si>
  <si>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</si>
  <si>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</si>
  <si>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</si>
  <si>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</si>
  <si>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</si>
  <si>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</si>
  <si>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</si>
  <si>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</si>
  <si>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</si>
  <si>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</si>
  <si>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</si>
  <si>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</si>
  <si>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</si>
  <si>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</si>
  <si>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</si>
  <si>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</si>
  <si>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</si>
  <si>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</si>
  <si>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</si>
  <si>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</si>
  <si>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</si>
  <si>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</si>
  <si>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</si>
  <si>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</si>
  <si>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</si>
  <si>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</si>
  <si>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</si>
  <si>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</si>
  <si>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</si>
  <si>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</si>
  <si>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</si>
  <si>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</si>
  <si>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</si>
  <si>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</si>
  <si>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</si>
  <si>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</si>
  <si>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</si>
  <si>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</si>
  <si>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</si>
  <si>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</si>
  <si>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</si>
  <si>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</si>
  <si>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</si>
  <si>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</si>
  <si>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</si>
  <si>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</si>
  <si>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</si>
  <si>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</si>
  <si>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</si>
  <si>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</si>
  <si>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</si>
  <si>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</si>
  <si>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</si>
  <si>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</si>
  <si>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</si>
  <si>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</si>
  <si>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</si>
  <si>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</si>
  <si>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</si>
  <si>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</si>
  <si>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</si>
  <si>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</si>
  <si>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</si>
  <si>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</si>
  <si>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</si>
  <si>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</si>
  <si>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</si>
  <si>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</si>
  <si>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</si>
  <si>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</si>
  <si>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</si>
  <si>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</si>
  <si>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</si>
  <si>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</si>
  <si>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</si>
  <si>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</si>
  <si>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</si>
  <si>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</si>
  <si>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</si>
  <si>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</si>
  <si>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</si>
  <si>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</si>
  <si>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</si>
  <si>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</si>
  <si>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</si>
  <si>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</si>
  <si>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</si>
  <si>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</si>
  <si>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</si>
  <si>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</si>
  <si>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</si>
  <si>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</si>
  <si>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</si>
  <si>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</si>
  <si>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</si>
  <si>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</si>
  <si>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</si>
  <si>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</si>
  <si>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</si>
  <si>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</si>
  <si>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</si>
  <si>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</si>
  <si>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</si>
  <si>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</si>
  <si>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</si>
  <si>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</si>
  <si>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</si>
  <si>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</si>
  <si>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</si>
  <si>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</si>
  <si>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</si>
  <si>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</si>
  <si>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</si>
  <si>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</si>
  <si>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</si>
  <si>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</si>
  <si>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</si>
  <si>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</si>
  <si>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</si>
  <si>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</si>
  <si>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</si>
  <si>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</si>
  <si>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</si>
  <si>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</si>
  <si>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</si>
  <si>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</si>
  <si>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</si>
  <si>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</si>
  <si>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</si>
  <si>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</si>
  <si>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</si>
  <si>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</si>
  <si>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</si>
  <si>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</si>
  <si>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</si>
  <si>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</si>
  <si>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</si>
  <si>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</si>
  <si>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</si>
  <si>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</si>
  <si>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</si>
  <si>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</si>
  <si>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</si>
  <si>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</si>
  <si>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</si>
  <si>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</si>
  <si>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</si>
  <si>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</si>
  <si>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</si>
  <si>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</si>
  <si>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</si>
  <si>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</si>
  <si>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</si>
  <si>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</si>
  <si>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</si>
  <si>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</si>
  <si>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</si>
  <si>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</si>
  <si>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</si>
  <si>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</si>
  <si>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</si>
  <si>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</si>
  <si>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</si>
  <si>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</si>
  <si>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</si>
  <si>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</si>
  <si>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</si>
  <si>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</si>
  <si>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</si>
  <si>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</si>
  <si>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</si>
  <si>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</si>
  <si>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</si>
  <si>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</si>
  <si>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</si>
  <si>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</si>
  <si>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</si>
  <si>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</si>
  <si>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</si>
  <si>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</si>
  <si>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</si>
  <si>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</si>
  <si>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</si>
  <si>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</si>
  <si>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</si>
  <si>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</si>
  <si>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</si>
  <si>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</si>
  <si>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</si>
  <si>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</si>
  <si>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</si>
  <si>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</si>
  <si>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</si>
  <si>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</si>
  <si>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</si>
  <si>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</si>
  <si>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</si>
  <si>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</si>
  <si>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</si>
  <si>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</si>
  <si>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</si>
  <si>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</si>
  <si>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</si>
  <si>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</si>
  <si>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</si>
  <si>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</si>
  <si>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</si>
  <si>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</si>
  <si>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</si>
  <si>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</si>
  <si>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</si>
  <si>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</si>
  <si>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</si>
  <si>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</si>
  <si>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</si>
  <si>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</si>
  <si>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</si>
  <si>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</si>
  <si>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</si>
  <si>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</si>
  <si>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</si>
  <si>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</si>
  <si>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</si>
  <si>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</si>
  <si>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</si>
  <si>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</si>
  <si>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</si>
  <si>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</si>
  <si>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</si>
  <si>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</si>
  <si>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</si>
  <si>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</si>
  <si>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</si>
  <si>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</si>
  <si>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</si>
  <si>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</si>
  <si>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</si>
  <si>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</si>
  <si>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</si>
  <si>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</si>
  <si>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</si>
  <si>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</si>
  <si>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</si>
  <si>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</si>
  <si>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</si>
  <si>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</si>
  <si>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</si>
  <si>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</si>
  <si>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</si>
  <si>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</si>
  <si>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</si>
  <si>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</si>
  <si>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</si>
  <si>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</si>
  <si>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</si>
  <si>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</si>
  <si>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</si>
  <si>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</si>
  <si>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</si>
  <si>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</si>
  <si>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</si>
  <si>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</si>
  <si>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</si>
  <si>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</si>
  <si>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</si>
  <si>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</si>
  <si>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</si>
  <si>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</si>
  <si>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</si>
  <si>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</si>
  <si>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</si>
  <si>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</si>
  <si>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</si>
  <si>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</si>
  <si>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</si>
  <si>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</si>
  <si>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</si>
  <si>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</si>
  <si>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</si>
  <si>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</si>
  <si>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</si>
  <si>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</si>
  <si>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</si>
  <si>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</si>
  <si>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</si>
  <si>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</si>
  <si>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</si>
  <si>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</si>
  <si>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</si>
  <si>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</si>
  <si>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</si>
  <si>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</si>
  <si>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</si>
  <si>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</si>
  <si>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</si>
  <si>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</si>
  <si>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</si>
  <si>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</si>
  <si>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</si>
  <si>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</si>
  <si>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</si>
  <si>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</si>
  <si>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</si>
  <si>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</si>
  <si>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</si>
  <si>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</si>
  <si>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</si>
  <si>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</si>
  <si>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</si>
  <si>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</si>
  <si>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</si>
  <si>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</si>
  <si>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</si>
  <si>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</si>
  <si>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</si>
  <si>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</si>
  <si>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</si>
  <si>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</si>
  <si>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</si>
  <si>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</si>
  <si>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</si>
  <si>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</si>
  <si>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</si>
  <si>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</si>
  <si>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</si>
  <si>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</si>
  <si>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</si>
  <si>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</si>
  <si>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</si>
  <si>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</si>
  <si>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</si>
  <si>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</si>
  <si>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</si>
  <si>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</si>
  <si>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</si>
  <si>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</si>
  <si>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</si>
  <si>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</si>
  <si>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</si>
  <si>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</si>
  <si>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</si>
  <si>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</si>
  <si>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</si>
  <si>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</si>
  <si>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</si>
  <si>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</si>
  <si>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</si>
  <si>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</si>
  <si>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</si>
  <si>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</si>
  <si>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</si>
  <si>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</si>
  <si>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</si>
  <si>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</si>
  <si>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</si>
  <si>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</si>
  <si>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</si>
  <si>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</si>
  <si>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</si>
  <si>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</si>
  <si>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</si>
  <si>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</si>
  <si>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</si>
  <si>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</si>
  <si>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</si>
  <si>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</si>
  <si>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</si>
  <si>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</si>
  <si>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</si>
  <si>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</si>
  <si>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</si>
  <si>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</si>
  <si>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</si>
  <si>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</si>
  <si>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</si>
  <si>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</si>
  <si>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</si>
  <si>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</si>
  <si>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</si>
  <si>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</si>
  <si>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</si>
  <si>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</si>
  <si>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</si>
  <si>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</si>
  <si>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</si>
  <si>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</si>
  <si>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</si>
  <si>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</si>
  <si>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</si>
  <si>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</si>
  <si>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</si>
  <si>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</si>
  <si>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</si>
  <si>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</si>
  <si>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</si>
  <si>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</si>
  <si>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</si>
  <si>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</si>
  <si>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</si>
  <si>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</si>
  <si>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</si>
  <si>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</si>
  <si>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</si>
  <si>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</si>
  <si>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</si>
  <si>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</si>
  <si>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</si>
  <si>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</si>
  <si>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</si>
  <si>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</si>
  <si>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</si>
  <si>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</si>
  <si>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</si>
  <si>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</si>
  <si>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</si>
  <si>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</si>
  <si>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</si>
  <si>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</si>
  <si>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</si>
  <si>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</si>
  <si>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</si>
  <si>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</si>
  <si>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</si>
  <si>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</si>
  <si>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</si>
  <si>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</si>
  <si>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</si>
  <si>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</si>
  <si>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</si>
  <si>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</si>
  <si>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</si>
  <si>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</si>
  <si>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</si>
  <si>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</si>
  <si>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</si>
  <si>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</si>
  <si>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</si>
  <si>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</si>
  <si>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</si>
  <si>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</si>
  <si>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</si>
  <si>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</si>
  <si>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</si>
  <si>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</si>
  <si>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</si>
  <si>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</si>
  <si>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</si>
  <si>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</si>
  <si>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</si>
  <si>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</si>
  <si>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</si>
  <si>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</si>
  <si>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</si>
  <si>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</si>
  <si>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</si>
  <si>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</si>
  <si>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</si>
  <si>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</si>
  <si>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</si>
  <si>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</si>
  <si>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</si>
  <si>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</si>
  <si>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</si>
  <si>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</si>
  <si>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</si>
  <si>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</si>
  <si>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</si>
  <si>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</si>
  <si>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</si>
  <si>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</si>
  <si>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</si>
  <si>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</si>
  <si>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</si>
  <si>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</si>
  <si>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</si>
  <si>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</si>
  <si>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</si>
  <si>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</si>
  <si>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</si>
  <si>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</si>
  <si>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</si>
  <si>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</si>
  <si>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</si>
  <si>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</si>
  <si>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</si>
  <si>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</si>
  <si>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</si>
  <si>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</si>
  <si>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</si>
  <si>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</si>
  <si>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</si>
  <si>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</si>
  <si>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</si>
  <si>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</si>
  <si>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</si>
  <si>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</si>
  <si>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</si>
  <si>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</si>
  <si>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</si>
  <si>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</si>
  <si>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</si>
  <si>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</si>
  <si>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</si>
  <si>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</si>
  <si>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</si>
  <si>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</si>
  <si>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</si>
  <si>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</si>
  <si>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</si>
  <si>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</si>
  <si>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</si>
  <si>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</si>
  <si>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</si>
  <si>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</si>
  <si>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</si>
  <si>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</si>
  <si>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</si>
  <si>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</si>
  <si>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</si>
  <si>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</si>
  <si>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</si>
  <si>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</si>
  <si>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</si>
  <si>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</si>
  <si>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</si>
  <si>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</si>
  <si>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</si>
  <si>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</si>
  <si>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</si>
  <si>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</si>
  <si>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</si>
  <si>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</si>
  <si>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</si>
  <si>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</si>
  <si>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</si>
  <si>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</si>
  <si>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</si>
  <si>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</si>
  <si>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</si>
  <si>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</si>
  <si>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</si>
  <si>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</si>
  <si>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</si>
  <si>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</si>
  <si>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</si>
  <si>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</si>
  <si>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</si>
  <si>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</si>
  <si>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</si>
  <si>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</si>
  <si>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</si>
  <si>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</si>
  <si>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</si>
  <si>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</si>
  <si>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</si>
  <si>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</si>
  <si>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</si>
  <si>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</si>
  <si>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</si>
  <si>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</si>
  <si>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</si>
  <si>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</si>
  <si>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</si>
  <si>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</si>
  <si>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</si>
  <si>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</si>
  <si>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</si>
  <si>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</si>
  <si>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</si>
  <si>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</si>
  <si>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</si>
  <si>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</si>
  <si>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</si>
  <si>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</si>
  <si>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</si>
  <si>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</si>
  <si>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</si>
  <si>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</si>
  <si>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</si>
  <si>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</si>
  <si>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</si>
  <si>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</si>
  <si>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</si>
  <si>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</si>
  <si>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</si>
  <si>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</si>
  <si>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</si>
  <si>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</si>
  <si>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</si>
  <si>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</si>
  <si>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</si>
  <si>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</si>
  <si>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</si>
  <si>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</si>
  <si>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</si>
  <si>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</si>
  <si>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</si>
  <si>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</si>
  <si>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</si>
  <si>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</si>
  <si>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</si>
  <si>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</si>
  <si>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</si>
  <si>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</si>
  <si>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</si>
  <si>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</si>
  <si>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</si>
  <si>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</si>
  <si>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</si>
  <si>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</si>
  <si>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</si>
  <si>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</si>
  <si>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</si>
  <si>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</si>
  <si>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</si>
  <si>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</si>
  <si>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</si>
  <si>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</si>
  <si>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</si>
  <si>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</si>
  <si>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</si>
  <si>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</si>
  <si>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</si>
  <si>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</si>
  <si>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</si>
  <si>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</si>
  <si>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</si>
  <si>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</si>
  <si>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</si>
  <si>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</si>
  <si>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</si>
  <si>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</si>
  <si>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</si>
  <si>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</si>
  <si>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</si>
  <si>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</si>
  <si>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</si>
  <si>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</si>
  <si>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</si>
  <si>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</si>
  <si>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</si>
  <si>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</si>
  <si>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</si>
  <si>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</si>
  <si>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</si>
  <si>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</si>
  <si>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</si>
  <si>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</si>
  <si>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</si>
  <si>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</si>
  <si>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</si>
  <si>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</si>
  <si>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</si>
  <si>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</si>
  <si>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</si>
  <si>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</si>
  <si>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</si>
  <si>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</si>
  <si>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</si>
  <si>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</si>
  <si>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</si>
  <si>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</si>
  <si>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</si>
  <si>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</si>
  <si>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</si>
  <si>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</si>
  <si>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</si>
  <si>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</si>
  <si>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</si>
  <si>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</si>
  <si>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</si>
  <si>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</si>
  <si>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</si>
  <si>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</si>
  <si>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</si>
  <si>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</si>
  <si>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</si>
  <si>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</si>
  <si>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</si>
  <si>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</si>
  <si>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</si>
  <si>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</si>
  <si>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</si>
  <si>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</si>
  <si>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</si>
  <si>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</si>
  <si>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</si>
  <si>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</si>
  <si>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</si>
  <si>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</si>
  <si>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</si>
  <si>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</si>
  <si>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</si>
  <si>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</si>
  <si>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</si>
  <si>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</si>
  <si>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</si>
  <si>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</si>
  <si>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</si>
  <si>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</si>
  <si>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</si>
  <si>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</si>
  <si>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</si>
  <si>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</si>
  <si>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</si>
  <si>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</si>
  <si>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</si>
  <si>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</si>
  <si>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</si>
  <si>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</si>
  <si>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</si>
  <si>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</si>
  <si>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</si>
  <si>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</si>
  <si>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</si>
  <si>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</si>
  <si>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</si>
  <si>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</si>
  <si>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</si>
  <si>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</si>
  <si>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</si>
  <si>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</si>
  <si>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</si>
  <si>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</si>
  <si>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</si>
  <si>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</si>
  <si>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</si>
  <si>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</si>
  <si>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</si>
  <si>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</si>
  <si>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</si>
  <si>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</si>
  <si>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</si>
  <si>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</si>
  <si>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</si>
  <si>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</si>
  <si>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</si>
  <si>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</si>
  <si>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</si>
  <si>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</si>
  <si>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</si>
  <si>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</si>
  <si>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</si>
  <si>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</si>
  <si>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</si>
  <si>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</si>
  <si>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</si>
  <si>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</si>
  <si>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</si>
  <si>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</si>
  <si>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</si>
  <si>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</si>
  <si>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</si>
  <si>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</si>
  <si>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</si>
  <si>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</si>
  <si>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</si>
  <si>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</si>
  <si>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</si>
  <si>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</si>
  <si>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</si>
  <si>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</si>
  <si>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</si>
  <si>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</si>
  <si>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</si>
  <si>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</si>
  <si>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</si>
  <si>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</si>
  <si>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</si>
  <si>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</si>
  <si>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</si>
  <si>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</si>
  <si>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</si>
  <si>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</si>
  <si>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</si>
  <si>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</si>
  <si>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</si>
  <si>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</si>
  <si>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</si>
  <si>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</si>
  <si>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</si>
  <si>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</si>
  <si>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</si>
  <si>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</si>
  <si>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</si>
  <si>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</si>
  <si>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</si>
  <si>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</si>
  <si>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</si>
  <si>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</si>
  <si>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</si>
  <si>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</si>
  <si>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</si>
  <si>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</si>
  <si>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</si>
  <si>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</si>
  <si>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</si>
  <si>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</si>
  <si>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</si>
  <si>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</si>
  <si>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</si>
  <si>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</si>
  <si>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</si>
  <si>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</si>
  <si>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</si>
  <si>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</si>
  <si>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</si>
  <si>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</si>
  <si>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</si>
  <si>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</si>
  <si>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</si>
  <si>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</si>
  <si>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</si>
  <si>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</si>
  <si>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</si>
  <si>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</si>
  <si>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</si>
  <si>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</si>
  <si>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</si>
  <si>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</si>
  <si>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</si>
  <si>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</si>
  <si>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</si>
  <si>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</si>
  <si>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</si>
  <si>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</si>
  <si>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</si>
  <si>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</si>
  <si>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</si>
  <si>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</si>
  <si>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</si>
  <si>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</si>
  <si>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</si>
  <si>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</si>
  <si>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</si>
  <si>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</si>
  <si>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</si>
  <si>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</si>
  <si>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</si>
  <si>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</si>
  <si>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</si>
  <si>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</si>
  <si>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</si>
  <si>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</si>
  <si>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</si>
  <si>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</si>
  <si>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</si>
  <si>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</si>
  <si>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</si>
  <si>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</si>
  <si>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</si>
  <si>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</si>
  <si>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</si>
  <si>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</si>
  <si>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</si>
  <si>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</si>
  <si>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</si>
  <si>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</si>
  <si>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</si>
  <si>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</si>
  <si>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</si>
  <si>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</si>
  <si>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</si>
  <si>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</si>
  <si>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</si>
  <si>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</si>
  <si>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</si>
  <si>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</si>
  <si>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</si>
  <si>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</si>
  <si>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</si>
  <si>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</si>
  <si>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</si>
  <si>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</si>
  <si>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</si>
  <si>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</si>
  <si>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</si>
  <si>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</si>
  <si>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</si>
  <si>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</si>
  <si>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</si>
  <si>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</si>
  <si>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</si>
  <si>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</si>
  <si>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</si>
  <si>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</si>
  <si>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</si>
  <si>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</si>
  <si>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</si>
  <si>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</si>
  <si>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</si>
  <si>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</si>
  <si>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</si>
  <si>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</si>
  <si>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</si>
  <si>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</si>
  <si>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</si>
  <si>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</si>
  <si>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</si>
  <si>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</si>
  <si>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</si>
  <si>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</si>
  <si>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</si>
  <si>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</si>
  <si>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</si>
  <si>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</si>
  <si>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</si>
  <si>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</si>
  <si>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</si>
  <si>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</si>
  <si>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</si>
  <si>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</si>
  <si>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</si>
  <si>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</si>
  <si>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</si>
  <si>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</si>
  <si>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</si>
  <si>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</si>
  <si>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</si>
  <si>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</si>
  <si>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</si>
  <si>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</si>
  <si>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</si>
  <si>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</si>
  <si>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</si>
  <si>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</si>
  <si>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</si>
  <si>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</si>
  <si>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</si>
  <si>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</si>
  <si>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</si>
  <si>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</si>
  <si>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</si>
  <si>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</si>
  <si>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</si>
  <si>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</si>
  <si>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</si>
  <si>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</si>
  <si>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</si>
  <si>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</si>
  <si>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</si>
  <si>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</si>
  <si>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</si>
  <si>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</si>
  <si>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</si>
  <si>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</si>
  <si>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</si>
  <si>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</si>
  <si>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</si>
  <si>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</si>
  <si>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</si>
  <si>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</si>
  <si>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</si>
  <si>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</si>
  <si>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</si>
  <si>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</si>
  <si>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</si>
  <si>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</si>
  <si>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</si>
  <si>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</si>
  <si>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</si>
  <si>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</si>
  <si>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</si>
  <si>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</si>
  <si>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</si>
  <si>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</si>
  <si>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</si>
  <si>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</si>
  <si>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</si>
  <si>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</si>
  <si>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</si>
  <si>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</si>
  <si>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</si>
  <si>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</si>
  <si>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</si>
  <si>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</si>
  <si>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</si>
  <si>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</si>
  <si>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</si>
  <si>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</si>
  <si>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</si>
  <si>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</si>
  <si>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</si>
  <si>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</si>
  <si>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</si>
  <si>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</si>
  <si>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</si>
  <si>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</si>
  <si>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</si>
  <si>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</si>
  <si>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</si>
  <si>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</si>
  <si>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</si>
  <si>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</si>
  <si>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</si>
  <si>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</si>
  <si>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</si>
  <si>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</si>
  <si>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</si>
  <si>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</si>
  <si>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</si>
  <si>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</si>
  <si>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</si>
  <si>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</si>
  <si>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</si>
  <si>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</si>
  <si>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</si>
  <si>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</si>
  <si>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</si>
  <si>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</si>
  <si>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</si>
  <si>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</si>
  <si>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</si>
  <si>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</si>
  <si>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</si>
  <si>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</si>
  <si>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</si>
  <si>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</si>
  <si>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</si>
  <si>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</si>
  <si>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</si>
  <si>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</si>
  <si>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</si>
  <si>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</si>
  <si>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</si>
  <si>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</si>
  <si>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</si>
  <si>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</si>
  <si>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</si>
  <si>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</si>
  <si>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</si>
  <si>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</si>
  <si>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</si>
  <si>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</si>
  <si>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</si>
  <si>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</si>
  <si>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</si>
  <si>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</si>
  <si>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</si>
  <si>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</si>
  <si>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</si>
  <si>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</si>
  <si>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</si>
  <si>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</si>
  <si>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</si>
  <si>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</si>
  <si>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</si>
  <si>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</si>
  <si>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</si>
  <si>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</si>
  <si>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</si>
  <si>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</si>
  <si>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</si>
  <si>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</si>
  <si>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</si>
  <si>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</si>
  <si>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</si>
  <si>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</si>
  <si>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</si>
  <si>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</si>
  <si>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</si>
  <si>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</si>
  <si>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</si>
  <si>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</si>
  <si>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</si>
  <si>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</si>
  <si>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</si>
  <si>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</si>
  <si>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</si>
  <si>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</si>
  <si>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</si>
  <si>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</si>
  <si>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</si>
  <si>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</si>
  <si>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</si>
  <si>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</si>
  <si>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</si>
  <si>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</si>
  <si>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</si>
  <si>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</si>
  <si>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</si>
  <si>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</si>
  <si>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</si>
  <si>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</si>
  <si>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</si>
  <si>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</si>
  <si>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</si>
  <si>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</si>
  <si>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</si>
  <si>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</si>
  <si>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</si>
  <si>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</si>
  <si>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</si>
  <si>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</si>
  <si>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</si>
  <si>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</si>
  <si>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</si>
  <si>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</si>
  <si>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</si>
  <si>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</si>
  <si>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</si>
  <si>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</si>
  <si>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</si>
  <si>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</si>
  <si>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</si>
  <si>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</si>
  <si>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</si>
  <si>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</si>
  <si>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</si>
  <si>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</si>
  <si>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</si>
  <si>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</si>
  <si>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</si>
  <si>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</si>
  <si>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</si>
  <si>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</si>
  <si>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</si>
  <si>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</si>
  <si>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</si>
  <si>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</si>
  <si>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</si>
  <si>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</si>
  <si>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</si>
  <si>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</si>
  <si>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</si>
  <si>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</si>
  <si>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</si>
  <si>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</si>
  <si>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</si>
  <si>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</si>
  <si>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</si>
  <si>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</si>
  <si>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</si>
  <si>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</si>
  <si>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</si>
  <si>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</si>
  <si>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</si>
  <si>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</si>
  <si>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</si>
  <si>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</si>
  <si>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</si>
  <si>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</si>
  <si>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</si>
  <si>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</si>
  <si>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</si>
  <si>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</si>
  <si>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</si>
  <si>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</si>
  <si>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</si>
  <si>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</si>
  <si>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</si>
  <si>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</si>
  <si>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</si>
  <si>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</si>
  <si>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</si>
  <si>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</si>
  <si>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</si>
  <si>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</si>
  <si>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</si>
  <si>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</si>
  <si>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</si>
  <si>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</si>
  <si>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</si>
  <si>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</si>
  <si>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</si>
  <si>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</si>
  <si>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</si>
  <si>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</si>
  <si>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</si>
  <si>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</si>
  <si>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</si>
  <si>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</si>
  <si>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</si>
  <si>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</si>
  <si>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</si>
  <si>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</si>
  <si>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</si>
  <si>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</si>
  <si>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</si>
  <si>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</si>
  <si>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</si>
  <si>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</si>
  <si>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</si>
  <si>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</si>
  <si>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</si>
  <si>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</si>
  <si>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</si>
  <si>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</si>
  <si>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</si>
  <si>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</si>
  <si>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</si>
  <si>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</si>
  <si>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</si>
  <si>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</si>
  <si>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</si>
  <si>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</si>
  <si>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</si>
  <si>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</si>
  <si>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</si>
  <si>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</si>
  <si>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</si>
  <si>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</si>
  <si>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</si>
  <si>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</si>
  <si>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</si>
  <si>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</si>
  <si>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</si>
  <si>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</si>
  <si>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</si>
  <si>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</si>
  <si>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</si>
  <si>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</si>
  <si>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</si>
  <si>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</si>
  <si>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</si>
  <si>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</si>
  <si>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</si>
  <si>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</si>
  <si>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</si>
  <si>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</si>
  <si>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</si>
  <si>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</si>
  <si>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</si>
  <si>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</si>
  <si>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</si>
  <si>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</si>
  <si>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</si>
  <si>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</si>
  <si>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</si>
  <si>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</si>
  <si>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</si>
  <si>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</si>
  <si>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</si>
  <si>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</si>
  <si>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</si>
  <si>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</si>
  <si>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</si>
  <si>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</si>
  <si>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</si>
  <si>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</si>
  <si>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</si>
  <si>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</si>
  <si>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</si>
  <si>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</si>
  <si>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</si>
  <si>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</si>
  <si>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</si>
  <si>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</si>
  <si>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</si>
  <si>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</si>
  <si>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</si>
  <si>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</si>
  <si>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</si>
  <si>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</si>
  <si>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</si>
  <si>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</si>
  <si>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</si>
  <si>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</si>
  <si>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</si>
  <si>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</si>
  <si>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</si>
  <si>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</si>
  <si>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</si>
  <si>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</si>
  <si>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</si>
  <si>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</si>
  <si>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</si>
  <si>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</si>
  <si>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</si>
  <si>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</si>
  <si>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</si>
  <si>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</si>
  <si>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</si>
  <si>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</si>
  <si>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</si>
  <si>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</si>
  <si>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</si>
  <si>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</si>
  <si>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</si>
  <si>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</si>
  <si>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</si>
  <si>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</si>
  <si>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</si>
  <si>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</si>
  <si>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</si>
  <si>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</si>
  <si>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</si>
  <si>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</si>
  <si>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</si>
  <si>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</si>
  <si>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</si>
  <si>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</si>
  <si>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</si>
  <si>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</si>
  <si>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</si>
  <si>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</si>
  <si>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</si>
  <si>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</si>
  <si>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</si>
  <si>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</si>
  <si>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</si>
  <si>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</si>
  <si>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</si>
  <si>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</si>
  <si>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</si>
  <si>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</si>
  <si>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</si>
  <si>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</si>
  <si>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</si>
  <si>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</si>
  <si>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</si>
  <si>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</si>
  <si>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</si>
  <si>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</si>
  <si>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</si>
  <si>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</si>
  <si>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</si>
  <si>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</si>
  <si>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</si>
  <si>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</si>
  <si>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</si>
  <si>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</si>
  <si>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</si>
  <si>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</si>
  <si>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</si>
  <si>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</si>
  <si>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</si>
  <si>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</si>
  <si>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</si>
  <si>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</si>
  <si>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</si>
  <si>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</si>
  <si>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</si>
  <si>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</si>
  <si>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</si>
  <si>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</si>
  <si>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</si>
  <si>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</si>
  <si>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</si>
  <si>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</si>
  <si>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</si>
  <si>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</si>
  <si>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</si>
  <si>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</si>
  <si>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</si>
  <si>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</si>
  <si>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</si>
  <si>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</si>
  <si>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</si>
  <si>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</si>
  <si>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</si>
  <si>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</si>
  <si>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</si>
  <si>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</si>
  <si>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</si>
  <si>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</si>
  <si>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</si>
  <si>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</si>
  <si>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</si>
  <si>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</si>
  <si>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</si>
  <si>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</si>
  <si>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</si>
  <si>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</si>
  <si>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</si>
  <si>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</si>
  <si>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</si>
  <si>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</si>
  <si>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</si>
  <si>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</si>
  <si>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</si>
  <si>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</si>
  <si>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</si>
  <si>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</si>
  <si>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</si>
  <si>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</si>
  <si>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</si>
  <si>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</si>
  <si>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</si>
  <si>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</si>
  <si>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</si>
  <si>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</si>
  <si>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</si>
  <si>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</si>
  <si>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</si>
  <si>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</si>
  <si>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</si>
  <si>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</si>
  <si>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</si>
  <si>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</si>
  <si>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</si>
  <si>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</si>
  <si>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</si>
  <si>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</si>
  <si>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</si>
  <si>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</si>
  <si>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</si>
  <si>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</si>
  <si>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</si>
  <si>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</si>
  <si>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</si>
  <si>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</si>
  <si>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</si>
  <si>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</si>
  <si>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</si>
  <si>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</si>
  <si>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</si>
  <si>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</si>
  <si>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</si>
  <si>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</si>
  <si>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</si>
  <si>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</si>
  <si>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</si>
  <si>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</si>
  <si>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</si>
  <si>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</si>
  <si>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</si>
  <si>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</si>
  <si>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</si>
  <si>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</si>
  <si>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</si>
  <si>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</si>
  <si>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</si>
  <si>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</si>
  <si>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</si>
  <si>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</si>
  <si>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</si>
  <si>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</si>
  <si>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</si>
  <si>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</si>
  <si>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</si>
  <si>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</si>
  <si>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</si>
  <si>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</si>
  <si>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</si>
  <si>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</si>
  <si>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</si>
  <si>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</si>
  <si>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</si>
  <si>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</si>
  <si>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</si>
  <si>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</si>
  <si>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</si>
  <si>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</si>
  <si>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</si>
  <si>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</si>
  <si>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</si>
  <si>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</si>
  <si>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</si>
  <si>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</si>
  <si>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</si>
  <si>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</si>
  <si>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</si>
  <si>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</si>
  <si>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</si>
  <si>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</si>
  <si>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</si>
  <si>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</si>
  <si>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</si>
  <si>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</si>
  <si>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</si>
  <si>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</si>
  <si>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</si>
  <si>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</si>
  <si>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</si>
  <si>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</si>
  <si>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</si>
  <si>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</si>
  <si>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</si>
  <si>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</si>
  <si>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</si>
  <si>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</si>
  <si>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</si>
  <si>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</si>
  <si>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</si>
  <si>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</si>
  <si>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</si>
  <si>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</si>
  <si>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</si>
  <si>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</si>
  <si>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</si>
  <si>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</si>
  <si>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</si>
  <si>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</si>
  <si>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</si>
  <si>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</si>
  <si>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</si>
  <si>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</si>
  <si>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</si>
  <si>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</si>
  <si>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</si>
  <si>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</si>
  <si>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</si>
  <si>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</si>
  <si>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</si>
  <si>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</si>
  <si>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</si>
  <si>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</si>
  <si>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</si>
  <si>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</si>
  <si>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</si>
  <si>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</si>
  <si>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</si>
  <si>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</si>
  <si>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</si>
  <si>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</si>
  <si>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</si>
  <si>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</si>
  <si>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</si>
  <si>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</si>
  <si>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</si>
  <si>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</si>
  <si>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</si>
  <si>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</si>
  <si>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</si>
  <si>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</si>
  <si>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</si>
  <si>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</si>
  <si>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</si>
  <si>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</si>
  <si>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</si>
  <si>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</si>
  <si>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</si>
  <si>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</si>
  <si>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</si>
  <si>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</si>
  <si>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</si>
  <si>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</si>
  <si>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</si>
  <si>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</si>
  <si>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</si>
  <si>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</si>
  <si>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</si>
  <si>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</si>
  <si>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</si>
  <si>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</si>
  <si>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</si>
  <si>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</si>
  <si>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</si>
  <si>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</si>
  <si>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</si>
  <si>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</si>
  <si>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</si>
  <si>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</si>
  <si>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</si>
  <si>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</si>
  <si>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</si>
  <si>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</si>
  <si>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</si>
  <si>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</si>
  <si>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</si>
  <si>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</si>
  <si>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</si>
  <si>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</si>
  <si>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</si>
  <si>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</si>
  <si>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</si>
  <si>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</si>
  <si>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</si>
  <si>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</si>
  <si>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</si>
  <si>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</si>
  <si>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</si>
  <si>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</si>
  <si>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</si>
  <si>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</si>
  <si>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</si>
  <si>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</si>
  <si>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</si>
  <si>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</si>
  <si>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</si>
  <si>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</si>
  <si>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</si>
  <si>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</si>
  <si>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</si>
  <si>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</si>
  <si>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</si>
  <si>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</si>
  <si>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</si>
  <si>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</si>
  <si>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</si>
  <si>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</si>
  <si>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</si>
  <si>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</si>
  <si>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</si>
  <si>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</si>
  <si>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</si>
  <si>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</si>
  <si>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</si>
  <si>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</si>
  <si>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</si>
  <si>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</si>
  <si>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</si>
  <si>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</si>
  <si>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</si>
  <si>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</si>
  <si>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</si>
  <si>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</si>
  <si>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</si>
  <si>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</si>
  <si>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</si>
  <si>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</si>
  <si>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</si>
  <si>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</si>
  <si>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</si>
  <si>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</si>
  <si>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</si>
  <si>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</si>
  <si>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</si>
  <si>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</si>
  <si>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</si>
  <si>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</si>
  <si>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</si>
  <si>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</si>
  <si>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</si>
  <si>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</si>
  <si>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</si>
  <si>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</si>
  <si>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</si>
  <si>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</si>
  <si>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</si>
  <si>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</si>
  <si>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</si>
  <si>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</si>
  <si>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</si>
  <si>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</si>
  <si>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</si>
  <si>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</si>
  <si>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</si>
  <si>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</si>
  <si>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</si>
  <si>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</si>
  <si>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</si>
  <si>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</si>
  <si>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</si>
  <si>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</si>
  <si>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</si>
  <si>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</si>
  <si>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</si>
  <si>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</si>
  <si>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</si>
  <si>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</si>
  <si>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</si>
  <si>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</si>
  <si>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</si>
  <si>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</si>
  <si>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</si>
  <si>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</si>
  <si>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</si>
  <si>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</si>
  <si>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</si>
  <si>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</si>
  <si>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</si>
  <si>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</si>
  <si>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</si>
  <si>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</si>
  <si>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</si>
  <si>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</si>
  <si>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</si>
  <si>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</si>
  <si>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</si>
  <si>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</si>
  <si>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</si>
  <si>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</si>
  <si>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</si>
  <si>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</si>
  <si>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</si>
  <si>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</si>
  <si>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</si>
  <si>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</si>
  <si>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</si>
  <si>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</si>
  <si>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</si>
  <si>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</si>
  <si>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</si>
  <si>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</si>
  <si>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</si>
  <si>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</si>
  <si>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</si>
  <si>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</si>
  <si>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</si>
  <si>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</si>
  <si>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</si>
  <si>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</si>
  <si>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</si>
  <si>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</si>
  <si>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</si>
  <si>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</si>
  <si>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</si>
  <si>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</si>
  <si>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</si>
  <si>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</si>
  <si>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</si>
  <si>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</si>
  <si>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</si>
  <si>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</si>
  <si>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</si>
  <si>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</si>
  <si>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</si>
  <si>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</si>
  <si>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</si>
  <si>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</si>
  <si>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</si>
  <si>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</si>
  <si>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</si>
  <si>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</si>
  <si>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</si>
  <si>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</si>
  <si>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</si>
  <si>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</si>
  <si>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</si>
  <si>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</si>
  <si>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</si>
  <si>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</si>
  <si>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</si>
  <si>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</si>
  <si>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</si>
  <si>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</si>
  <si>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</si>
  <si>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</si>
  <si>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</si>
  <si>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</si>
  <si>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</si>
  <si>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</si>
  <si>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</si>
  <si>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</si>
  <si>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</si>
  <si>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</si>
  <si>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</si>
  <si>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</si>
  <si>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</si>
  <si>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</si>
  <si>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</si>
  <si>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</si>
  <si>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</si>
  <si>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</si>
  <si>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</si>
  <si>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</si>
  <si>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</si>
  <si>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</si>
  <si>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</si>
  <si>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</si>
  <si>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</si>
  <si>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</si>
  <si>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</si>
  <si>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</si>
  <si>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</si>
  <si>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</si>
  <si>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</si>
  <si>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</si>
  <si>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</si>
  <si>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</si>
  <si>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</si>
  <si>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</si>
  <si>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</si>
  <si>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</si>
  <si>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</si>
  <si>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</si>
  <si>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</si>
  <si>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</si>
  <si>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</si>
  <si>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</si>
  <si>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</si>
  <si>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</si>
  <si>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</si>
  <si>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</si>
  <si>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</si>
  <si>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</si>
  <si>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</si>
  <si>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</si>
  <si>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</si>
  <si>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</si>
  <si>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</si>
  <si>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</si>
  <si>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</si>
  <si>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</si>
  <si>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</si>
  <si>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</si>
  <si>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</si>
  <si>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</si>
  <si>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</si>
  <si>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</si>
  <si>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</si>
  <si>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</si>
  <si>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</si>
  <si>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</si>
  <si>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</si>
  <si>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</si>
  <si>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</si>
  <si>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</si>
  <si>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</si>
  <si>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</si>
  <si>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</si>
  <si>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</si>
  <si>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</si>
  <si>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</si>
  <si>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</si>
  <si>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</si>
  <si>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</si>
  <si>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</si>
  <si>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</si>
  <si>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</si>
  <si>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</si>
  <si>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</si>
  <si>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</si>
  <si>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</si>
  <si>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</si>
  <si>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</si>
  <si>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</si>
  <si>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</si>
  <si>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</si>
  <si>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</si>
  <si>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</si>
  <si>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</si>
  <si>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</si>
  <si>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</si>
  <si>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</si>
  <si>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</si>
  <si>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</si>
  <si>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</si>
  <si>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</si>
  <si>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</si>
  <si>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</si>
  <si>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</si>
  <si>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</si>
  <si>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</si>
  <si>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</si>
  <si>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</si>
  <si>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</si>
  <si>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</si>
  <si>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</si>
  <si>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</si>
  <si>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</si>
  <si>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</si>
  <si>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</si>
  <si>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</si>
  <si>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</si>
  <si>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</si>
  <si>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</si>
  <si>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</si>
  <si>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</si>
  <si>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</si>
  <si>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</si>
  <si>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</si>
  <si>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</si>
  <si>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</si>
  <si>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</si>
  <si>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</si>
  <si>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</si>
  <si>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</si>
  <si>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</si>
  <si>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</si>
  <si>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</si>
  <si>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</si>
  <si>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</si>
  <si>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</si>
  <si>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</si>
  <si>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</si>
  <si>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</si>
  <si>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</si>
  <si>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</si>
  <si>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</si>
  <si>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</si>
  <si>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</si>
  <si>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</si>
  <si>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</si>
  <si>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</si>
  <si>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</si>
  <si>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</si>
  <si>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</si>
  <si>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</si>
  <si>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</si>
  <si>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</si>
  <si>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</si>
  <si>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</si>
  <si>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</si>
  <si>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</si>
  <si>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</si>
  <si>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</si>
  <si>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</si>
  <si>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</si>
  <si>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</si>
  <si>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</si>
  <si>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</si>
  <si>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</si>
  <si>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</si>
  <si>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</si>
  <si>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</si>
  <si>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</si>
  <si>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</si>
  <si>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</si>
  <si>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</si>
  <si>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</si>
  <si>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</si>
  <si>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</si>
  <si>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</si>
  <si>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</si>
  <si>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</si>
  <si>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</si>
  <si>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</si>
  <si>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</si>
  <si>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</si>
  <si>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</si>
  <si>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</si>
  <si>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</si>
  <si>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</si>
  <si>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</si>
  <si>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</si>
  <si>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</si>
  <si>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</si>
  <si>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</si>
  <si>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</si>
  <si>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</si>
  <si>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</si>
  <si>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</si>
  <si>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</si>
  <si>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</si>
  <si>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</si>
  <si>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</si>
  <si>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</si>
  <si>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</si>
  <si>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</si>
  <si>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</si>
  <si>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</si>
  <si>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</si>
  <si>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</si>
  <si>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</si>
  <si>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</si>
  <si>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</si>
  <si>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</si>
  <si>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</si>
  <si>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</si>
  <si>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</si>
  <si>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</si>
  <si>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</si>
  <si>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</si>
  <si>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</si>
  <si>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</si>
  <si>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</si>
  <si>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</si>
  <si>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</si>
  <si>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</si>
  <si>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</si>
  <si>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</si>
  <si>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</si>
  <si>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</si>
  <si>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</si>
  <si>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</si>
  <si>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</si>
  <si>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</si>
  <si>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</si>
  <si>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</si>
  <si>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</si>
  <si>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</si>
  <si>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</si>
  <si>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</si>
  <si>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</si>
  <si>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</si>
  <si>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</si>
  <si>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</si>
  <si>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</si>
  <si>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</si>
  <si>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</si>
  <si>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</si>
  <si>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</si>
  <si>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</si>
  <si>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</si>
  <si>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</si>
  <si>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</si>
  <si>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</si>
  <si>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</si>
  <si>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</si>
  <si>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</si>
  <si>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</si>
  <si>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</si>
  <si>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</si>
  <si>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</si>
  <si>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</si>
  <si>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</si>
  <si>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</si>
  <si>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</si>
  <si>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</si>
  <si>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</si>
  <si>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</si>
  <si>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</si>
  <si>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</si>
  <si>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</si>
  <si>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</si>
  <si>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</si>
  <si>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</si>
  <si>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</si>
  <si>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</si>
  <si>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</si>
  <si>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</si>
  <si>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</si>
  <si>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</si>
  <si>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</si>
  <si>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</si>
  <si>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</si>
  <si>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</si>
  <si>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</si>
  <si>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</si>
  <si>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</si>
  <si>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</si>
  <si>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</si>
  <si>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</si>
  <si>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</si>
  <si>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</si>
  <si>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</si>
  <si>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</si>
  <si>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</si>
  <si>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</si>
  <si>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</si>
  <si>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</si>
  <si>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</si>
  <si>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</si>
  <si>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</si>
  <si>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</si>
  <si>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</si>
  <si>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</si>
  <si>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</si>
  <si>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</si>
  <si>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</si>
  <si>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</si>
  <si>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</si>
  <si>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</si>
  <si>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</si>
  <si>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</si>
  <si>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</si>
  <si>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</si>
  <si>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</si>
  <si>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</si>
  <si>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</si>
  <si>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</si>
  <si>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</si>
  <si>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</si>
  <si>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</si>
  <si>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</si>
  <si>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</si>
  <si>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</si>
  <si>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</si>
  <si>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</si>
  <si>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</si>
  <si>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</si>
  <si>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</si>
  <si>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</si>
  <si>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</si>
  <si>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</si>
  <si>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</si>
  <si>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</si>
  <si>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</si>
  <si>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</si>
  <si>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</si>
  <si>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</si>
  <si>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</si>
  <si>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</si>
  <si>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</si>
  <si>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</si>
  <si>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</si>
  <si>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</si>
  <si>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</si>
  <si>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</si>
  <si>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</si>
  <si>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</si>
  <si>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</si>
  <si>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</si>
  <si>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</si>
  <si>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</si>
  <si>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</si>
  <si>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</si>
  <si>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</si>
  <si>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</si>
  <si>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</si>
  <si>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</si>
  <si>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</si>
  <si>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</si>
  <si>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</si>
  <si>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</si>
  <si>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</si>
  <si>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</si>
  <si>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</si>
  <si>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</si>
  <si>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</si>
  <si>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</si>
  <si>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</si>
  <si>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</si>
  <si>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</si>
  <si>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</si>
  <si>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</si>
  <si>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</si>
  <si>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</si>
  <si>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</si>
  <si>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</si>
  <si>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</si>
  <si>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</si>
  <si>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</si>
  <si>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</si>
  <si>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</si>
  <si>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</si>
  <si>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</si>
  <si>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</si>
  <si>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</si>
  <si>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</si>
  <si>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</si>
  <si>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</si>
  <si>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</si>
  <si>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</si>
  <si>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</si>
  <si>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</si>
  <si>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</si>
  <si>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</si>
  <si>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</si>
  <si>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</si>
  <si>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</si>
  <si>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</si>
  <si>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</si>
  <si>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</si>
  <si>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</si>
  <si>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</si>
  <si>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</si>
  <si>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</si>
  <si>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</si>
  <si>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</si>
  <si>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</si>
  <si>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</si>
  <si>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</si>
  <si>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</si>
  <si>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</si>
  <si>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</si>
  <si>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</si>
  <si>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</si>
  <si>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</si>
  <si>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</si>
  <si>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</si>
  <si>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</si>
  <si>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</si>
  <si>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</si>
  <si>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</si>
  <si>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</si>
  <si>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</si>
  <si>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</si>
  <si>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</si>
  <si>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</si>
  <si>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</si>
  <si>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</si>
  <si>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</si>
  <si>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</si>
  <si>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</si>
  <si>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</si>
  <si>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</si>
  <si>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</si>
  <si>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</si>
  <si>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</si>
  <si>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</si>
  <si>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</si>
  <si>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</si>
  <si>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</si>
  <si>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</si>
  <si>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</si>
  <si>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</si>
  <si>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</si>
  <si>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</si>
  <si>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</si>
  <si>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</si>
  <si>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</si>
  <si>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</si>
  <si>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</si>
  <si>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</si>
  <si>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</si>
  <si>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</si>
  <si>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</si>
  <si>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</si>
  <si>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</si>
  <si>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</si>
  <si>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</si>
  <si>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</si>
  <si>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</si>
  <si>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</si>
  <si>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</si>
  <si>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</si>
  <si>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</si>
  <si>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</si>
  <si>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</si>
  <si>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</si>
  <si>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</si>
  <si>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</si>
  <si>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</si>
  <si>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</si>
  <si>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</si>
  <si>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</si>
  <si>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</si>
  <si>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</si>
  <si>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</si>
  <si>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</si>
  <si>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</si>
  <si>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</si>
  <si>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</si>
  <si>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</si>
  <si>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</si>
  <si>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</si>
  <si>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</si>
  <si>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</si>
  <si>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</si>
  <si>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</si>
  <si>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</si>
  <si>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</si>
  <si>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</si>
  <si>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</si>
  <si>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</si>
  <si>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</si>
  <si>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</si>
  <si>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</si>
  <si>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</si>
  <si>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</si>
  <si>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</si>
  <si>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</si>
  <si>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</si>
  <si>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</si>
  <si>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</si>
  <si>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</si>
  <si>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</si>
  <si>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</si>
  <si>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</si>
  <si>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</si>
  <si>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</si>
  <si>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</si>
  <si>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</si>
  <si>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</si>
  <si>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</si>
  <si>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</si>
  <si>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</si>
  <si>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</si>
  <si>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</si>
  <si>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</si>
  <si>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</si>
  <si>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</si>
  <si>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</si>
  <si>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</si>
  <si>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</si>
  <si>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</si>
  <si>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</si>
  <si>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</si>
  <si>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</si>
  <si>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</si>
  <si>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</si>
  <si>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</si>
  <si>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</si>
  <si>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</si>
  <si>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</si>
  <si>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</si>
  <si>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</si>
  <si>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</si>
  <si>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</si>
  <si>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</si>
  <si>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</si>
  <si>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</si>
  <si>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</si>
  <si>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</si>
  <si>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</si>
  <si>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</si>
  <si>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</si>
  <si>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</si>
  <si>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</si>
  <si>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</si>
  <si>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</si>
  <si>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</si>
  <si>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</si>
  <si>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</si>
  <si>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</si>
  <si>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</si>
  <si>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</si>
  <si>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</si>
  <si>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</si>
  <si>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</si>
  <si>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</si>
  <si>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</si>
  <si>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</si>
  <si>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</si>
  <si>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</si>
  <si>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</si>
  <si>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</si>
  <si>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</si>
  <si>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</si>
  <si>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</si>
  <si>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</si>
  <si>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</si>
  <si>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</si>
  <si>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</si>
  <si>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</si>
  <si>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</si>
  <si>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</si>
  <si>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</si>
  <si>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</si>
  <si>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</si>
  <si>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</si>
  <si>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</si>
  <si>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</si>
  <si>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</si>
  <si>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</si>
  <si>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</si>
  <si>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</si>
  <si>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</si>
  <si>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</si>
  <si>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</si>
  <si>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</si>
  <si>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</si>
  <si>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</si>
  <si>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</si>
  <si>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</si>
  <si>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</si>
  <si>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</si>
  <si>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</si>
  <si>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</si>
  <si>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</si>
  <si>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</si>
  <si>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</si>
  <si>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</si>
  <si>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</si>
  <si>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</si>
  <si>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</si>
  <si>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</si>
  <si>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</si>
  <si>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</si>
  <si>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</si>
  <si>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</si>
  <si>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</si>
  <si>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</si>
  <si>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</si>
  <si>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</si>
  <si>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</si>
  <si>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</si>
  <si>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</si>
  <si>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</si>
  <si>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</si>
  <si>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</si>
  <si>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</si>
  <si>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</si>
  <si>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</si>
  <si>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</si>
  <si>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</si>
  <si>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</si>
  <si>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</si>
  <si>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</si>
  <si>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</si>
  <si>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</si>
  <si>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</si>
  <si>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</si>
  <si>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</si>
  <si>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</si>
  <si>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</si>
  <si>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</si>
  <si>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</si>
  <si>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</si>
  <si>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</si>
  <si>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</si>
  <si>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</si>
  <si>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</si>
  <si>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</si>
  <si>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</si>
  <si>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</si>
  <si>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</si>
  <si>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</si>
  <si>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</si>
  <si>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</si>
  <si>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</si>
  <si>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</si>
  <si>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</si>
  <si>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</si>
  <si>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</si>
  <si>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</si>
  <si>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</si>
  <si>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</si>
  <si>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</si>
  <si>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</si>
  <si>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</si>
  <si>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</si>
  <si>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</si>
  <si>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</si>
  <si>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</si>
  <si>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</si>
  <si>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</si>
  <si>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</si>
  <si>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</si>
  <si>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</si>
  <si>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</si>
  <si>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</si>
  <si>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</si>
  <si>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</si>
  <si>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</si>
  <si>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</si>
  <si>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</si>
  <si>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</si>
  <si>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</si>
  <si>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</si>
  <si>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</si>
  <si>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</si>
  <si>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</si>
  <si>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</si>
  <si>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</si>
  <si>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</si>
  <si>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</si>
  <si>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</si>
  <si>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</si>
  <si>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</si>
  <si>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</si>
  <si>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</si>
  <si>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</si>
  <si>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</si>
  <si>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</si>
  <si>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</si>
  <si>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</si>
  <si>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</si>
  <si>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</si>
  <si>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</si>
  <si>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</si>
  <si>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</si>
  <si>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</si>
  <si>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</si>
  <si>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</si>
  <si>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</si>
  <si>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</si>
  <si>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</si>
  <si>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</si>
  <si>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</si>
  <si>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</si>
  <si>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</si>
  <si>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</si>
  <si>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</si>
  <si>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</si>
  <si>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</si>
  <si>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</si>
  <si>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</si>
  <si>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</si>
  <si>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</si>
  <si>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</si>
  <si>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</si>
  <si>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</si>
  <si>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</si>
  <si>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</si>
  <si>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</si>
  <si>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</si>
  <si>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</si>
  <si>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</si>
  <si>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</si>
  <si>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</si>
  <si>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</si>
  <si>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</si>
  <si>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</si>
  <si>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</si>
  <si>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</si>
  <si>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</si>
  <si>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</si>
  <si>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</si>
  <si>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</si>
  <si>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</si>
  <si>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</si>
  <si>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</si>
  <si>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</si>
  <si>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</si>
  <si>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</si>
  <si>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</si>
  <si>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</si>
  <si>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</si>
  <si>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</si>
  <si>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</si>
  <si>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</si>
  <si>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</si>
  <si>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</si>
  <si>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</si>
  <si>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</si>
  <si>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</si>
  <si>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</si>
  <si>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</si>
  <si>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</si>
  <si>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</si>
  <si>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</si>
  <si>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</si>
  <si>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</si>
  <si>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</si>
  <si>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</si>
  <si>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</si>
  <si>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</si>
  <si>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</si>
  <si>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</si>
  <si>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</si>
  <si>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</si>
  <si>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</si>
  <si>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</si>
  <si>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</si>
  <si>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</si>
  <si>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</si>
  <si>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</si>
  <si>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</si>
  <si>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</si>
  <si>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</si>
  <si>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</si>
  <si>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</si>
  <si>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</si>
  <si>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</si>
  <si>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</si>
  <si>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</si>
  <si>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</si>
  <si>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</si>
  <si>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</si>
  <si>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</si>
  <si>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</si>
  <si>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</si>
  <si>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</si>
  <si>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</si>
  <si>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</si>
  <si>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</si>
  <si>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</si>
  <si>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</si>
  <si>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</si>
  <si>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</si>
  <si>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</si>
  <si>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</si>
  <si>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</si>
  <si>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</si>
  <si>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</si>
  <si>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</si>
  <si>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</si>
  <si>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</si>
  <si>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</si>
  <si>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</si>
  <si>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</si>
  <si>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</si>
  <si>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</si>
  <si>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</si>
  <si>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</si>
  <si>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</si>
  <si>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</si>
  <si>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</si>
  <si>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</si>
  <si>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</si>
  <si>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</si>
  <si>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</si>
  <si>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</si>
  <si>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</si>
  <si>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</si>
  <si>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</si>
  <si>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</si>
  <si>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</si>
  <si>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</si>
  <si>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</si>
  <si>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</si>
  <si>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</si>
  <si>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</si>
  <si>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</si>
  <si>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</si>
  <si>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</si>
  <si>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</si>
  <si>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</si>
  <si>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</si>
  <si>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</si>
  <si>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</si>
  <si>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</si>
  <si>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</si>
  <si>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</si>
  <si>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</si>
  <si>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</si>
  <si>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</si>
  <si>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</si>
  <si>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</si>
  <si>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</si>
  <si>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</si>
  <si>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</si>
  <si>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</si>
  <si>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</si>
  <si>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</si>
  <si>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</si>
  <si>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</si>
  <si>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</si>
  <si>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</si>
  <si>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</si>
  <si>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</si>
  <si>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</si>
  <si>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</si>
  <si>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</si>
  <si>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</si>
  <si>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</si>
  <si>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</si>
  <si>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</si>
  <si>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</si>
  <si>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</si>
  <si>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</si>
  <si>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</si>
  <si>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</si>
  <si>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</si>
  <si>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</si>
  <si>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</si>
  <si>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</si>
  <si>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</si>
  <si>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</si>
  <si>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</si>
  <si>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</si>
  <si>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</si>
  <si>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</si>
  <si>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</si>
  <si>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</si>
  <si>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</si>
  <si>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</si>
  <si>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</si>
  <si>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</si>
  <si>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</si>
  <si>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</si>
  <si>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</si>
  <si>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</si>
  <si>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</si>
  <si>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</si>
  <si>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</si>
  <si>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</si>
  <si>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</si>
  <si>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</si>
  <si>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</si>
  <si>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</si>
  <si>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</si>
  <si>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</si>
  <si>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</si>
  <si>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</si>
  <si>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</si>
  <si>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</si>
  <si>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</si>
  <si>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</si>
  <si>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</si>
  <si>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</si>
  <si>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</si>
  <si>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</si>
  <si>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</si>
  <si>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</si>
  <si>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</si>
  <si>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</si>
  <si>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</si>
  <si>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</si>
  <si>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</si>
  <si>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</si>
  <si>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</si>
  <si>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</si>
  <si>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</si>
  <si>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</si>
  <si>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</si>
  <si>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</si>
  <si>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</si>
  <si>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</si>
  <si>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</si>
  <si>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</si>
  <si>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</si>
  <si>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</si>
  <si>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</si>
  <si>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</si>
  <si>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</si>
  <si>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</si>
  <si>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</si>
  <si>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</si>
  <si>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</si>
  <si>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</si>
  <si>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</si>
  <si>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</si>
  <si>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</si>
  <si>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</si>
  <si>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</si>
  <si>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</si>
  <si>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</si>
  <si>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</si>
  <si>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</si>
  <si>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</si>
  <si>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</si>
  <si>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</si>
  <si>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</si>
  <si>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</si>
  <si>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</si>
  <si>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</si>
  <si>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</si>
  <si>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</si>
  <si>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</si>
  <si>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</si>
  <si>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</si>
  <si>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</si>
  <si>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</si>
  <si>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</si>
  <si>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</si>
  <si>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</si>
  <si>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</si>
  <si>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</si>
  <si>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</si>
  <si>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</si>
  <si>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</si>
  <si>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</si>
  <si>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</si>
  <si>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</si>
  <si>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</si>
  <si>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</si>
  <si>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</si>
  <si>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</si>
  <si>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</si>
  <si>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</si>
  <si>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</si>
  <si>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</si>
  <si>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</si>
  <si>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</si>
  <si>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</si>
  <si>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</si>
  <si>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</si>
  <si>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</si>
  <si>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</si>
  <si>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</si>
  <si>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</si>
  <si>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</si>
  <si>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</si>
  <si>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</si>
  <si>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</si>
  <si>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</si>
  <si>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</si>
  <si>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</si>
  <si>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</si>
  <si>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</si>
  <si>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</si>
  <si>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</si>
  <si>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</si>
  <si>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</si>
  <si>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</si>
  <si>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</si>
  <si>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</si>
  <si>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</si>
  <si>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</si>
  <si>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</si>
  <si>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</si>
  <si>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</si>
  <si>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</si>
  <si>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</si>
  <si>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</si>
  <si>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</si>
  <si>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</si>
  <si>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</si>
  <si>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</si>
  <si>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</si>
  <si>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</si>
  <si>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</si>
  <si>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</si>
  <si>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</si>
  <si>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</si>
  <si>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</si>
  <si>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</si>
  <si>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</si>
  <si>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</si>
  <si>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</si>
  <si>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</si>
  <si>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</si>
  <si>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</si>
  <si>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</si>
  <si>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</si>
  <si>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</si>
  <si>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</si>
  <si>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</si>
  <si>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</si>
  <si>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</si>
  <si>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</si>
  <si>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</si>
  <si>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</si>
  <si>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</si>
  <si>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</si>
  <si>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</si>
  <si>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</si>
  <si>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</si>
  <si>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</si>
  <si>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</si>
  <si>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</si>
  <si>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</si>
  <si>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</si>
  <si>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</si>
  <si>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</si>
  <si>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</si>
  <si>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</si>
  <si>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</si>
  <si>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</si>
  <si>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</si>
  <si>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</si>
  <si>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</si>
  <si>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</si>
  <si>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</si>
  <si>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</si>
  <si>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</si>
  <si>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</si>
  <si>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</si>
  <si>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</si>
  <si>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</si>
  <si>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</si>
  <si>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</si>
  <si>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</si>
  <si>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</si>
  <si>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</si>
  <si>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</si>
  <si>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</si>
  <si>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</si>
  <si>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</si>
  <si>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</si>
  <si>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</si>
  <si>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</si>
  <si>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</si>
  <si>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</si>
  <si>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</si>
  <si>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</si>
  <si>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</si>
  <si>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</si>
  <si>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</si>
  <si>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</si>
  <si>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</si>
  <si>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</si>
  <si>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</si>
  <si>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</si>
  <si>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</si>
  <si>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</si>
  <si>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</si>
  <si>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</si>
  <si>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</si>
  <si>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</si>
  <si>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</si>
  <si>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</si>
  <si>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</si>
  <si>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</si>
  <si>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</si>
  <si>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</si>
  <si>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</si>
  <si>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</si>
  <si>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</si>
  <si>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</si>
  <si>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</si>
  <si>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</si>
  <si>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</si>
  <si>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</si>
  <si>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</si>
  <si>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</si>
  <si>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</si>
  <si>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</si>
  <si>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</si>
  <si>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</si>
  <si>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</si>
  <si>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</si>
  <si>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</si>
  <si>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</si>
  <si>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</si>
  <si>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</si>
  <si>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</si>
  <si>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</si>
  <si>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</si>
  <si>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</si>
  <si>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</si>
  <si>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</si>
  <si>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</si>
  <si>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</si>
  <si>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</si>
  <si>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</si>
  <si>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</si>
  <si>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</si>
  <si>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</si>
  <si>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</si>
  <si>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</si>
  <si>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</si>
  <si>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</si>
  <si>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</si>
  <si>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</si>
  <si>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</si>
  <si>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</si>
  <si>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</si>
  <si>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</si>
  <si>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</si>
  <si>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</si>
  <si>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</si>
  <si>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</si>
  <si>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</si>
  <si>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</si>
  <si>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</si>
  <si>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</si>
  <si>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</si>
  <si>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</si>
  <si>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</si>
  <si>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</si>
  <si>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</si>
  <si>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</si>
  <si>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</si>
  <si>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</si>
  <si>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</si>
  <si>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</si>
  <si>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</si>
  <si>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</si>
  <si>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</si>
  <si>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</si>
  <si>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</si>
  <si>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</si>
  <si>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</si>
  <si>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</si>
  <si>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</si>
  <si>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</si>
  <si>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</si>
  <si>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</si>
  <si>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</si>
  <si>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</si>
  <si>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</si>
  <si>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</si>
  <si>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</si>
  <si>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</si>
  <si>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</si>
  <si>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</si>
  <si>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</si>
  <si>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</si>
  <si>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</si>
  <si>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</si>
  <si>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</si>
  <si>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</si>
  <si>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</si>
  <si>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</si>
  <si>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</si>
  <si>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</si>
  <si>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</si>
  <si>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</si>
  <si>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</si>
  <si>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</si>
  <si>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</si>
  <si>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</si>
  <si>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</si>
  <si>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</si>
  <si>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</si>
  <si>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</si>
  <si>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</si>
  <si>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</si>
  <si>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</si>
  <si>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</si>
  <si>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</si>
  <si>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</si>
  <si>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</si>
  <si>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</si>
  <si>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</si>
  <si>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</si>
  <si>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</si>
  <si>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</si>
  <si>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</si>
  <si>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</si>
  <si>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</si>
  <si>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</si>
  <si>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</si>
  <si>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</si>
  <si>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</si>
  <si>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</si>
  <si>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</si>
  <si>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</si>
  <si>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</si>
  <si>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</si>
  <si>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</si>
  <si>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</si>
  <si>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</si>
  <si>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</si>
  <si>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</si>
  <si>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</si>
  <si>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</si>
  <si>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</si>
  <si>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</si>
  <si>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</si>
  <si>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</si>
  <si>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</si>
  <si>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</si>
  <si>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</si>
  <si>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</si>
  <si>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</si>
  <si>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</si>
  <si>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</si>
  <si>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</si>
  <si>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</si>
  <si>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</si>
  <si>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</si>
  <si>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</si>
  <si>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</si>
  <si>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</si>
  <si>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</si>
  <si>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</si>
  <si>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</si>
  <si>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</si>
  <si>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</si>
  <si>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</si>
  <si>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</si>
  <si>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</si>
  <si>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</si>
  <si>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</si>
  <si>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</si>
  <si>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</si>
  <si>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</si>
  <si>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</si>
  <si>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</si>
  <si>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</si>
  <si>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</si>
  <si>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</si>
  <si>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</si>
  <si>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</si>
  <si>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</si>
  <si>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</si>
  <si>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</si>
  <si>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</si>
  <si>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</si>
  <si>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</si>
  <si>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</si>
  <si>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</si>
  <si>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</si>
  <si>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</si>
  <si>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</si>
  <si>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</si>
  <si>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</si>
  <si>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</si>
  <si>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</si>
  <si>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</si>
  <si>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</si>
  <si>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</si>
  <si>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</si>
  <si>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</si>
  <si>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</si>
  <si>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</si>
  <si>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</si>
  <si>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</si>
  <si>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</si>
  <si>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</si>
  <si>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</si>
  <si>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</si>
  <si>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</si>
  <si>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</si>
  <si>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</si>
  <si>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</si>
  <si>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</si>
  <si>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</si>
  <si>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</si>
  <si>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</si>
  <si>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</si>
  <si>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</si>
  <si>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</si>
  <si>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</si>
  <si>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</si>
  <si>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</si>
  <si>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</si>
  <si>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</si>
  <si>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</si>
  <si>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</si>
  <si>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</si>
  <si>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</si>
  <si>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</si>
  <si>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</si>
  <si>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</si>
  <si>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</si>
  <si>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</si>
  <si>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</si>
  <si>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</si>
  <si>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</si>
  <si>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</si>
  <si>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</si>
  <si>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</si>
  <si>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</si>
  <si>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</si>
  <si>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</si>
  <si>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</si>
  <si>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</si>
  <si>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</si>
  <si>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</si>
  <si>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</si>
  <si>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</si>
  <si>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</si>
  <si>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</si>
  <si>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</si>
  <si>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</si>
  <si>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</si>
  <si>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</si>
  <si>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</si>
  <si>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</si>
  <si>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</si>
  <si>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</si>
  <si>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</si>
  <si>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</si>
  <si>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</si>
  <si>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</si>
  <si>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</si>
  <si>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</si>
  <si>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</si>
  <si>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</si>
  <si>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</si>
  <si>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</si>
  <si>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</si>
  <si>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</si>
  <si>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</si>
  <si>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</si>
  <si>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</si>
  <si>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</si>
  <si>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</si>
  <si>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</si>
  <si>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</si>
  <si>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</si>
  <si>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</si>
  <si>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</si>
  <si>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</si>
  <si>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</si>
  <si>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</si>
  <si>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</si>
  <si>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</si>
  <si>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</si>
  <si>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</si>
  <si>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</si>
  <si>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</si>
  <si>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</si>
  <si>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</si>
  <si>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</si>
  <si>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</si>
  <si>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</si>
  <si>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</si>
  <si>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</si>
  <si>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</si>
  <si>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</si>
  <si>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</si>
  <si>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</si>
  <si>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</si>
  <si>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</si>
  <si>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</si>
  <si>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</si>
  <si>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</si>
  <si>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</si>
  <si>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</si>
  <si>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</si>
  <si>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</si>
  <si>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</si>
  <si>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</si>
  <si>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</si>
  <si>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</si>
  <si>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</si>
  <si>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</si>
  <si>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</si>
  <si>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</si>
  <si>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</si>
  <si>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</si>
  <si>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</si>
  <si>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</si>
  <si>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</si>
  <si>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</si>
  <si>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</si>
  <si>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</si>
  <si>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</si>
  <si>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</si>
  <si>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</si>
  <si>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</si>
  <si>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</si>
  <si>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</si>
  <si>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</si>
  <si>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</si>
  <si>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</si>
  <si>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</si>
  <si>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</si>
  <si>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</si>
  <si>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</si>
  <si>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</si>
  <si>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</si>
  <si>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</si>
  <si>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</si>
  <si>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</si>
  <si>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</si>
  <si>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</si>
  <si>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</si>
  <si>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</si>
  <si>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</si>
  <si>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</si>
  <si>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</si>
  <si>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</si>
  <si>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</si>
  <si>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</si>
  <si>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</si>
  <si>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</si>
  <si>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</si>
  <si>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</si>
  <si>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</si>
  <si>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</si>
  <si>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</si>
  <si>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</si>
  <si>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</si>
  <si>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</si>
  <si>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</si>
  <si>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</si>
  <si>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</si>
  <si>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</si>
  <si>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</si>
  <si>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</si>
  <si>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</si>
  <si>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</si>
  <si>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</si>
  <si>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</si>
  <si>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</si>
  <si>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</si>
  <si>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</si>
  <si>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</si>
  <si>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</si>
  <si>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</si>
  <si>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</si>
  <si>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</si>
  <si>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</si>
  <si>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</si>
  <si>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</si>
  <si>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</si>
  <si>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</si>
  <si>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</si>
  <si>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</si>
  <si>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</si>
  <si>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</si>
  <si>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</si>
  <si>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</si>
  <si>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</si>
  <si>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</si>
  <si>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</si>
  <si>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</si>
  <si>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</si>
  <si>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</si>
  <si>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</si>
  <si>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</si>
  <si>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</si>
  <si>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</si>
  <si>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</si>
  <si>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</si>
  <si>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</si>
  <si>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</si>
  <si>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</si>
  <si>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</si>
  <si>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</si>
  <si>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</si>
  <si>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</si>
  <si>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</si>
  <si>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</si>
  <si>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</si>
  <si>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</si>
  <si>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</si>
  <si>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</si>
  <si>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</si>
  <si>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</si>
  <si>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</si>
  <si>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</si>
  <si>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</si>
  <si>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</si>
  <si>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</si>
  <si>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</si>
  <si>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</si>
  <si>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</si>
  <si>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</si>
  <si>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</si>
  <si>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</si>
  <si>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</si>
  <si>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</si>
  <si>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</si>
  <si>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</si>
  <si>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</si>
  <si>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</si>
  <si>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</si>
  <si>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</si>
  <si>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</si>
  <si>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</si>
  <si>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</si>
  <si>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</si>
  <si>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</si>
  <si>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</si>
  <si>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</si>
  <si>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</si>
  <si>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</si>
  <si>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</si>
  <si>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</si>
  <si>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</si>
  <si>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</si>
  <si>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</si>
  <si>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</si>
  <si>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</si>
  <si>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</si>
  <si>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</si>
  <si>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</si>
  <si>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</si>
  <si>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</si>
  <si>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</si>
  <si>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</si>
  <si>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</si>
  <si>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</si>
  <si>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</si>
  <si>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</si>
  <si>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</si>
  <si>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</si>
  <si>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</si>
  <si>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</si>
  <si>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</si>
  <si>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</si>
  <si>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</si>
  <si>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</si>
  <si>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</si>
  <si>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</si>
  <si>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</si>
  <si>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</si>
  <si>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</si>
  <si>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</si>
  <si>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</si>
  <si>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</si>
  <si>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</si>
  <si>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</si>
  <si>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</si>
  <si>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</si>
  <si>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</si>
  <si>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</si>
  <si>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</si>
  <si>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</si>
  <si>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</si>
  <si>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</si>
  <si>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</si>
  <si>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</si>
  <si>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</si>
  <si>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</si>
  <si>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</si>
  <si>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</si>
  <si>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</si>
  <si>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</si>
  <si>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</si>
  <si>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</si>
  <si>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</si>
  <si>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</si>
  <si>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</si>
  <si>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</si>
  <si>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</si>
  <si>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</si>
  <si>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</si>
  <si>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</si>
  <si>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</si>
  <si>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</si>
  <si>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</si>
  <si>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</si>
  <si>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</si>
  <si>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</si>
  <si>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</si>
  <si>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</si>
  <si>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</si>
  <si>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</si>
  <si>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</si>
  <si>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</si>
  <si>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</si>
  <si>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</si>
  <si>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</si>
  <si>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</si>
  <si>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</si>
  <si>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</si>
  <si>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</si>
  <si>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</si>
  <si>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</si>
  <si>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</si>
  <si>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</si>
  <si>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</si>
  <si>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</si>
  <si>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</si>
  <si>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</si>
  <si>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</si>
  <si>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</si>
  <si>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</si>
  <si>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</si>
  <si>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</si>
  <si>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</si>
  <si>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</si>
  <si>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</si>
  <si>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</si>
  <si>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</si>
  <si>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</si>
  <si>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</si>
  <si>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</si>
  <si>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</si>
  <si>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</si>
  <si>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</si>
  <si>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</si>
  <si>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</si>
  <si>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</si>
  <si>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</si>
  <si>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</si>
  <si>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</si>
  <si>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</si>
  <si>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</si>
  <si>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</si>
  <si>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</si>
  <si>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</si>
  <si>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</si>
  <si>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</si>
  <si>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</si>
  <si>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</si>
  <si>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</si>
  <si>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</si>
  <si>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</si>
  <si>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</si>
  <si>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</si>
  <si>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</si>
  <si>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</si>
  <si>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</si>
  <si>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</si>
  <si>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</si>
  <si>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</si>
  <si>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</si>
  <si>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</si>
  <si>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</si>
  <si>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</si>
  <si>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</si>
  <si>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</si>
  <si>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</si>
  <si>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</si>
  <si>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</si>
  <si>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</si>
  <si>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</si>
  <si>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</si>
  <si>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</si>
  <si>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</si>
  <si>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</si>
  <si>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</si>
  <si>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</si>
  <si>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</si>
  <si>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</si>
  <si>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</si>
  <si>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</si>
  <si>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</si>
  <si>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</si>
  <si>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</si>
  <si>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</si>
  <si>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</si>
  <si>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</si>
  <si>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</si>
  <si>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</si>
  <si>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</si>
  <si>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</si>
  <si>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</si>
  <si>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</si>
  <si>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</si>
  <si>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</si>
  <si>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</si>
  <si>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</si>
  <si>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</si>
  <si>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</si>
  <si>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</si>
  <si>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</si>
  <si>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</si>
  <si>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</si>
  <si>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</si>
  <si>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</si>
  <si>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</si>
  <si>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</si>
  <si>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</si>
  <si>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</si>
  <si>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</si>
  <si>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</si>
  <si>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</si>
  <si>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</si>
  <si>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</si>
  <si>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</si>
  <si>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</si>
  <si>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</si>
  <si>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</si>
  <si>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</si>
  <si>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</si>
  <si>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</si>
  <si>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</si>
  <si>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</si>
  <si>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</si>
  <si>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</si>
  <si>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</si>
  <si>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</si>
  <si>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</si>
  <si>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</si>
  <si>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</si>
  <si>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</si>
  <si>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</si>
  <si>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</si>
  <si>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</si>
  <si>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</si>
  <si>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</si>
  <si>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</si>
  <si>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</si>
  <si>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</si>
  <si>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</si>
  <si>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</si>
  <si>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</si>
  <si>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</si>
  <si>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</si>
  <si>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</si>
  <si>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</si>
  <si>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</si>
  <si>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</si>
  <si>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</si>
  <si>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</si>
  <si>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</si>
  <si>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</si>
  <si>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</si>
  <si>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</si>
  <si>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</si>
  <si>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</si>
  <si>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</si>
  <si>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</si>
  <si>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</si>
  <si>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</si>
  <si>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</si>
  <si>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</si>
  <si>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</si>
  <si>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</si>
  <si>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</si>
  <si>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</si>
  <si>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</si>
  <si>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</si>
  <si>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</si>
  <si>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</si>
  <si>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</si>
  <si>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</si>
  <si>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</si>
  <si>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</si>
  <si>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</si>
  <si>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</si>
  <si>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</si>
  <si>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</si>
  <si>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</si>
  <si>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</si>
  <si>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</si>
  <si>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</si>
  <si>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</si>
  <si>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</si>
  <si>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</si>
  <si>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</si>
  <si>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</si>
  <si>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</si>
  <si>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</si>
  <si>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</si>
  <si>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</si>
  <si>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</si>
  <si>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</si>
  <si>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</si>
  <si>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</si>
  <si>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</si>
  <si>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</si>
  <si>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</si>
  <si>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</si>
  <si>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</si>
  <si>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</si>
  <si>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</si>
  <si>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</si>
  <si>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</si>
  <si>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</si>
  <si>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</si>
  <si>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</si>
  <si>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</si>
  <si>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</si>
  <si>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</si>
  <si>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</si>
  <si>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</si>
  <si>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</si>
  <si>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</si>
  <si>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</si>
  <si>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</si>
  <si>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</si>
  <si>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</si>
  <si>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</si>
  <si>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</si>
  <si>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</si>
  <si>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</si>
  <si>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</si>
  <si>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</si>
  <si>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</si>
  <si>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</si>
  <si>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</si>
  <si>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</si>
  <si>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</si>
  <si>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</si>
  <si>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</si>
  <si>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</si>
  <si>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</si>
  <si>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</si>
  <si>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</si>
  <si>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</si>
  <si>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</si>
  <si>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</si>
  <si>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</si>
  <si>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</si>
  <si>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</si>
  <si>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</si>
  <si>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</si>
  <si>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</si>
  <si>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</si>
  <si>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</si>
  <si>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</si>
  <si>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</si>
  <si>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</si>
  <si>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</si>
  <si>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</si>
  <si>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</si>
  <si>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</si>
  <si>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</si>
  <si>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</si>
  <si>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</si>
  <si>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</si>
  <si>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</si>
  <si>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</si>
  <si>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</si>
  <si>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</si>
  <si>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</si>
  <si>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</si>
  <si>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</si>
  <si>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</si>
  <si>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</si>
  <si>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</si>
  <si>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</si>
  <si>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</si>
  <si>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</si>
  <si>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</si>
  <si>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</si>
  <si>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</si>
  <si>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</si>
  <si>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</si>
  <si>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</si>
  <si>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</si>
  <si>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</si>
  <si>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</si>
  <si>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</si>
  <si>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</si>
  <si>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</si>
  <si>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</si>
  <si>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</si>
  <si>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</si>
  <si>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</si>
  <si>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</si>
  <si>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</si>
  <si>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</si>
  <si>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</si>
  <si>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</si>
  <si>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</si>
  <si>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</si>
  <si>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</si>
  <si>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</si>
  <si>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</si>
  <si>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</si>
  <si>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</si>
  <si>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</si>
  <si>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</si>
  <si>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</si>
  <si>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</si>
  <si>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</si>
  <si>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</si>
  <si>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</si>
  <si>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</si>
  <si>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</si>
  <si>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</si>
  <si>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</si>
  <si>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</si>
  <si>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</si>
  <si>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</si>
  <si>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</si>
  <si>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</si>
  <si>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</si>
  <si>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</si>
  <si>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</si>
  <si>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</si>
  <si>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</si>
  <si>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</si>
  <si>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</si>
  <si>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</si>
  <si>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</si>
  <si>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</si>
  <si>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</si>
  <si>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</si>
  <si>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</si>
  <si>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</si>
  <si>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</si>
  <si>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</si>
  <si>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</si>
  <si>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</si>
  <si>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</si>
  <si>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</si>
  <si>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</si>
  <si>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</si>
  <si>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</si>
  <si>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</si>
  <si>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</si>
  <si>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</si>
  <si>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</si>
  <si>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</si>
  <si>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</si>
  <si>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</si>
  <si>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</si>
  <si>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</si>
  <si>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</si>
  <si>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</si>
  <si>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</si>
  <si>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</si>
  <si>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</si>
  <si>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</si>
  <si>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</si>
  <si>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</si>
  <si>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</si>
  <si>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</si>
  <si>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</si>
  <si>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</si>
  <si>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</si>
  <si>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</si>
  <si>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</si>
  <si>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</si>
  <si>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</si>
  <si>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</si>
  <si>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</si>
  <si>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</si>
  <si>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</si>
  <si>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</si>
  <si>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</si>
  <si>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</si>
  <si>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</si>
  <si>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</si>
  <si>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</si>
  <si>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</si>
  <si>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</si>
  <si>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</si>
  <si>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</si>
  <si>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</si>
  <si>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</si>
  <si>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</si>
  <si>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</si>
  <si>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</si>
  <si>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</si>
  <si>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</si>
  <si>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</si>
  <si>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</si>
  <si>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</si>
  <si>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</si>
  <si>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</si>
  <si>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</si>
  <si>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</si>
  <si>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</si>
  <si>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</si>
  <si>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</si>
  <si>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</si>
  <si>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</si>
  <si>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</si>
  <si>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</si>
  <si>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</si>
  <si>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</si>
  <si>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</si>
  <si>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</si>
  <si>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</si>
  <si>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</si>
  <si>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</si>
  <si>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</si>
  <si>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</si>
  <si>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</si>
  <si>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</si>
  <si>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</si>
  <si>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</si>
  <si>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</si>
  <si>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</si>
  <si>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</si>
  <si>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</si>
  <si>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</si>
  <si>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</si>
  <si>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</si>
  <si>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</si>
  <si>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</si>
  <si>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</si>
  <si>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</si>
  <si>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</si>
  <si>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</si>
  <si>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</si>
  <si>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</si>
  <si>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</si>
  <si>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</si>
  <si>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</si>
  <si>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</si>
  <si>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</si>
  <si>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</si>
  <si>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</si>
  <si>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</si>
  <si>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</si>
  <si>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</si>
  <si>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</si>
  <si>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</si>
  <si>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</si>
  <si>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</si>
  <si>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</si>
  <si>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</si>
  <si>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</si>
  <si>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</si>
  <si>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</si>
  <si>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</si>
  <si>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</si>
  <si>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</si>
  <si>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</si>
  <si>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</si>
  <si>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</si>
  <si>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</si>
  <si>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</si>
  <si>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</si>
  <si>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</si>
  <si>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</si>
  <si>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</si>
  <si>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</si>
  <si>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</si>
  <si>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</si>
  <si>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</si>
  <si>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</si>
  <si>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</si>
  <si>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</si>
  <si>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</si>
  <si>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</si>
  <si>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</si>
  <si>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</si>
  <si>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</si>
  <si>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</si>
  <si>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</si>
  <si>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</si>
  <si>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</si>
  <si>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</si>
  <si>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</si>
  <si>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</si>
  <si>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</si>
  <si>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</si>
  <si>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</si>
  <si>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</si>
  <si>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</si>
  <si>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</si>
  <si>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</si>
  <si>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</si>
  <si>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</si>
  <si>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</si>
  <si>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</si>
  <si>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</si>
  <si>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</si>
  <si>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</si>
  <si>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</si>
  <si>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</si>
  <si>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</si>
  <si>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</si>
  <si>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</si>
  <si>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</si>
  <si>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</si>
  <si>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</si>
  <si>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</si>
  <si>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</si>
  <si>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</si>
  <si>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</si>
  <si>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</si>
  <si>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</si>
  <si>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</si>
  <si>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</si>
  <si>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</si>
  <si>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</si>
  <si>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</si>
  <si>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</si>
  <si>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</si>
  <si>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</si>
  <si>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</si>
  <si>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</si>
  <si>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</si>
  <si>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</si>
  <si>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</si>
  <si>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</si>
  <si>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</si>
  <si>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</si>
  <si>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</si>
  <si>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</si>
  <si>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</si>
  <si>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</si>
  <si>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</si>
  <si>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</si>
  <si>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</si>
  <si>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</si>
  <si>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</si>
  <si>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</si>
  <si>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</si>
  <si>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</si>
  <si>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</si>
  <si>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</si>
  <si>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</si>
  <si>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</si>
  <si>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</si>
  <si>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</si>
  <si>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</si>
  <si>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</si>
  <si>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</si>
  <si>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</si>
  <si>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</si>
  <si>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</si>
  <si>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</si>
  <si>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</si>
  <si>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</si>
  <si>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</si>
  <si>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</si>
  <si>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</si>
  <si>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</si>
  <si>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</si>
  <si>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</si>
  <si>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</si>
  <si>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</si>
  <si>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</si>
  <si>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</si>
  <si>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</si>
  <si>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</si>
  <si>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</si>
  <si>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</si>
  <si>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</si>
  <si>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</si>
  <si>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</si>
  <si>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</si>
  <si>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</si>
  <si>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</si>
  <si>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</si>
  <si>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</si>
  <si>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</si>
  <si>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</si>
  <si>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</si>
  <si>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</si>
  <si>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</si>
  <si>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</si>
  <si>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</si>
  <si>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</si>
  <si>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</si>
  <si>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</si>
  <si>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</si>
  <si>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</si>
  <si>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</si>
  <si>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</si>
  <si>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</si>
  <si>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</si>
  <si>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</si>
  <si>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</si>
  <si>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</si>
  <si>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</si>
  <si>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</si>
  <si>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</si>
  <si>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</si>
  <si>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</si>
  <si>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</si>
  <si>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</si>
  <si>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</si>
  <si>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</si>
  <si>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</si>
  <si>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</si>
  <si>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</si>
  <si>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</si>
  <si>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</si>
  <si>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</si>
  <si>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</si>
  <si>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</si>
  <si>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</si>
  <si>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</si>
  <si>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</si>
  <si>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</si>
  <si>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</si>
  <si>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</si>
  <si>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</si>
  <si>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</si>
  <si>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</si>
  <si>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</si>
  <si>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</si>
  <si>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</si>
  <si>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</si>
  <si>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</si>
  <si>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</si>
  <si>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</si>
  <si>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</si>
  <si>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</si>
  <si>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</si>
  <si>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</si>
  <si>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</si>
  <si>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</si>
  <si>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</si>
  <si>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</si>
  <si>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</si>
  <si>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</si>
  <si>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</si>
  <si>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</si>
  <si>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</si>
  <si>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</si>
  <si>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</si>
  <si>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</si>
  <si>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</si>
  <si>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</si>
  <si>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</si>
  <si>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</si>
  <si>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</si>
  <si>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</si>
  <si>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</si>
  <si>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</si>
  <si>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</si>
  <si>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</si>
  <si>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</si>
  <si>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</si>
  <si>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</si>
  <si>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</si>
  <si>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</si>
  <si>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</si>
  <si>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</si>
  <si>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</si>
  <si>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</si>
  <si>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</si>
  <si>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</si>
  <si>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</si>
  <si>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</si>
  <si>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</si>
  <si>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</si>
  <si>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</si>
  <si>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</si>
  <si>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</si>
  <si>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</si>
  <si>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</si>
  <si>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</si>
  <si>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</si>
  <si>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</si>
  <si>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</si>
  <si>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</si>
  <si>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</si>
  <si>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</si>
  <si>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</si>
  <si>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</si>
  <si>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</si>
  <si>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</si>
  <si>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</si>
  <si>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</si>
  <si>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</si>
  <si>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</si>
  <si>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</si>
  <si>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</si>
  <si>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</si>
  <si>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</si>
  <si>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</si>
  <si>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</si>
  <si>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</si>
  <si>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</si>
  <si>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</si>
  <si>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</si>
  <si>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</si>
  <si>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</si>
  <si>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</si>
  <si>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</si>
  <si>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</si>
  <si>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</si>
  <si>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</si>
  <si>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</si>
  <si>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</si>
  <si>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</si>
  <si>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</si>
  <si>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</si>
  <si>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</si>
  <si>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</si>
  <si>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</si>
  <si>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</si>
  <si>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</si>
  <si>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</si>
  <si>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</si>
  <si>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</si>
  <si>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</si>
  <si>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</si>
  <si>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</si>
  <si>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</si>
  <si>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</si>
  <si>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</si>
  <si>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</si>
  <si>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</si>
  <si>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</si>
  <si>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</si>
  <si>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</si>
  <si>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</si>
  <si>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</si>
  <si>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</si>
  <si>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</si>
  <si>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</si>
  <si>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</si>
  <si>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</si>
  <si>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</si>
  <si>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</si>
  <si>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</si>
  <si>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</si>
  <si>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</si>
  <si>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</si>
  <si>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</si>
  <si>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</si>
  <si>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</si>
  <si>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</si>
  <si>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</si>
  <si>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</si>
  <si>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</si>
  <si>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</si>
  <si>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</si>
  <si>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</si>
  <si>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</si>
  <si>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</si>
  <si>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</si>
  <si>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</si>
  <si>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</si>
  <si>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</si>
  <si>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</si>
  <si>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</si>
  <si>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</si>
  <si>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</si>
  <si>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</si>
  <si>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</si>
  <si>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</si>
  <si>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</si>
  <si>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</si>
  <si>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</si>
  <si>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</si>
  <si>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</si>
  <si>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</si>
  <si>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</si>
  <si>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</si>
  <si>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</si>
  <si>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</si>
  <si>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</si>
  <si>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</si>
  <si>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</si>
  <si>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</si>
  <si>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</si>
  <si>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</si>
  <si>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</si>
  <si>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</si>
  <si>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</si>
  <si>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</si>
  <si>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</si>
  <si>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</si>
  <si>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</si>
  <si>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</si>
  <si>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</si>
  <si>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</si>
  <si>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</si>
  <si>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</si>
  <si>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</si>
  <si>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</si>
  <si>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</si>
  <si>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</si>
  <si>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</si>
  <si>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</si>
  <si>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</si>
  <si>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</si>
  <si>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</si>
  <si>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</si>
  <si>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</si>
  <si>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</si>
  <si>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</si>
  <si>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</si>
  <si>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</si>
  <si>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</si>
  <si>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</si>
  <si>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</si>
  <si>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</si>
  <si>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</si>
  <si>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</si>
  <si>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</si>
  <si>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</si>
  <si>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</si>
  <si>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</si>
  <si>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</si>
  <si>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</si>
  <si>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</si>
  <si>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</si>
  <si>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</si>
  <si>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</si>
  <si>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</si>
  <si>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</si>
  <si>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</si>
  <si>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</si>
  <si>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</si>
  <si>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</si>
  <si>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</si>
  <si>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</si>
  <si>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</si>
  <si>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</si>
  <si>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</si>
  <si>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</si>
  <si>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</si>
  <si>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</si>
  <si>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</si>
  <si>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</si>
  <si>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</si>
  <si>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</si>
  <si>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</si>
  <si>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</si>
  <si>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</si>
  <si>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</si>
  <si>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</si>
  <si>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</si>
  <si>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</si>
  <si>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</si>
  <si>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</si>
  <si>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</si>
  <si>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</si>
  <si>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</si>
  <si>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</si>
  <si>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</si>
  <si>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</si>
  <si>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</si>
  <si>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</si>
  <si>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</si>
  <si>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</si>
  <si>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</si>
  <si>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</si>
  <si>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</si>
  <si>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</si>
  <si>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</si>
  <si>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</si>
  <si>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</si>
  <si>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</si>
  <si>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</si>
  <si>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</si>
  <si>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</si>
  <si>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</si>
  <si>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</si>
  <si>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</si>
  <si>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</si>
  <si>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</si>
  <si>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</si>
  <si>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</si>
  <si>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</si>
  <si>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</si>
  <si>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</si>
  <si>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</si>
  <si>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</si>
  <si>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</si>
  <si>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</si>
  <si>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</si>
  <si>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</si>
  <si>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</si>
  <si>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</si>
  <si>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</si>
  <si>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</si>
  <si>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</si>
  <si>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</si>
  <si>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</si>
  <si>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</si>
  <si>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</si>
  <si>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</si>
  <si>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</si>
  <si>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</si>
  <si>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</si>
  <si>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</si>
  <si>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</si>
  <si>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</si>
  <si>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</si>
  <si>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</si>
  <si>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</si>
  <si>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</si>
  <si>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</si>
  <si>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</si>
  <si>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</si>
  <si>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</si>
  <si>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</si>
  <si>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</si>
  <si>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</si>
  <si>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</si>
  <si>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</si>
  <si>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</si>
  <si>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</si>
  <si>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</si>
  <si>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</si>
  <si>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</si>
  <si>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</si>
  <si>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</si>
  <si>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</si>
  <si>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</si>
  <si>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</si>
  <si>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</si>
  <si>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</si>
  <si>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</si>
  <si>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</si>
  <si>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</si>
  <si>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</si>
  <si>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</si>
  <si>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</si>
  <si>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</si>
  <si>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</si>
  <si>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</si>
  <si>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</si>
  <si>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</si>
  <si>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</si>
  <si>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</si>
  <si>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</si>
  <si>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</si>
  <si>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</si>
  <si>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</si>
  <si>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</si>
  <si>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</si>
  <si>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</si>
  <si>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</si>
  <si>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</si>
  <si>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</si>
  <si>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</si>
  <si>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</si>
  <si>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</si>
  <si>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</si>
  <si>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</si>
  <si>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</si>
  <si>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</si>
  <si>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</si>
  <si>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</si>
  <si>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</si>
  <si>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</si>
  <si>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</si>
  <si>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</si>
  <si>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</si>
  <si>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</si>
  <si>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</si>
  <si>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</si>
  <si>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</si>
  <si>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</si>
  <si>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</si>
  <si>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</si>
  <si>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</si>
  <si>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</si>
  <si>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</si>
  <si>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</si>
  <si>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</si>
  <si>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</si>
  <si>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</si>
  <si>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</si>
  <si>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</si>
  <si>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</si>
  <si>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</si>
  <si>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</si>
  <si>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</si>
  <si>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</si>
  <si>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</si>
  <si>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</si>
  <si>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</si>
  <si>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</si>
  <si>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</si>
  <si>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</si>
  <si>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</si>
  <si>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</si>
  <si>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</si>
  <si>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</si>
  <si>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</si>
  <si>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</si>
  <si>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</si>
  <si>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</si>
  <si>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</si>
  <si>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</si>
  <si>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</si>
  <si>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</si>
  <si>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</si>
  <si>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</si>
  <si>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</si>
  <si>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</si>
  <si>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</si>
  <si>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</si>
  <si>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</si>
  <si>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</si>
  <si>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</si>
  <si>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</si>
  <si>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</si>
  <si>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</si>
  <si>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</si>
  <si>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</si>
  <si>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</si>
  <si>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</si>
  <si>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</si>
  <si>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</si>
  <si>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</si>
  <si>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</si>
  <si>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</si>
  <si>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</si>
  <si>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</si>
  <si>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</si>
  <si>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</si>
  <si>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</si>
  <si>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</si>
  <si>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</si>
  <si>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</si>
  <si>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</si>
  <si>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</si>
  <si>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</si>
  <si>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</si>
  <si>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</si>
  <si>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</si>
  <si>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</si>
  <si>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</si>
  <si>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</si>
  <si>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</si>
  <si>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</si>
  <si>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</si>
  <si>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</si>
  <si>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</si>
  <si>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</si>
  <si>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</si>
  <si>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</si>
  <si>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</si>
  <si>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</si>
  <si>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</si>
  <si>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</si>
  <si>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</si>
  <si>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</si>
  <si>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</si>
  <si>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</si>
  <si>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</si>
  <si>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</si>
  <si>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</si>
  <si>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</si>
  <si>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</si>
  <si>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</si>
  <si>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</si>
  <si>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</si>
  <si>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</si>
  <si>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</si>
  <si>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</si>
  <si>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</si>
  <si>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</si>
  <si>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</si>
  <si>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</si>
  <si>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</si>
  <si>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</si>
  <si>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</si>
  <si>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</si>
  <si>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</si>
  <si>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</si>
  <si>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</si>
  <si>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</si>
  <si>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</si>
  <si>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</si>
  <si>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</si>
  <si>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</si>
  <si>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</si>
  <si>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</si>
  <si>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</si>
  <si>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</si>
  <si>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</si>
  <si>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</si>
  <si>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</si>
  <si>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</si>
  <si>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</si>
  <si>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</si>
  <si>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</si>
  <si>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</si>
  <si>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</si>
  <si>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</si>
  <si>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</si>
  <si>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</si>
  <si>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</si>
  <si>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</si>
  <si>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</si>
  <si>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</si>
  <si>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</si>
  <si>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</si>
  <si>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</si>
  <si>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</si>
  <si>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</si>
  <si>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</si>
  <si>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</si>
  <si>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</si>
  <si>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</si>
  <si>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</si>
  <si>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</si>
  <si>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</si>
  <si>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</si>
  <si>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</si>
  <si>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</si>
  <si>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</si>
  <si>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</si>
  <si>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</si>
  <si>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</si>
  <si>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</si>
  <si>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</si>
  <si>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</si>
  <si>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</si>
  <si>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</si>
  <si>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</si>
  <si>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</si>
  <si>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</si>
  <si>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</si>
  <si>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</si>
  <si>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</si>
  <si>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</si>
  <si>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</si>
  <si>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</si>
  <si>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</si>
  <si>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</si>
  <si>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</si>
  <si>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</si>
  <si>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</si>
  <si>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</si>
  <si>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</si>
  <si>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</si>
  <si>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</si>
  <si>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</si>
  <si>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</si>
  <si>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</si>
  <si>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</si>
  <si>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</si>
  <si>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</si>
  <si>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</si>
  <si>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</si>
  <si>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</si>
  <si>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</si>
  <si>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</si>
  <si>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</si>
  <si>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</si>
  <si>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</si>
  <si>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</si>
  <si>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</si>
  <si>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</si>
  <si>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</si>
  <si>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</si>
  <si>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</si>
  <si>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</si>
  <si>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</si>
  <si>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</si>
  <si>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</si>
  <si>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</si>
  <si>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</si>
  <si>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</si>
  <si>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</si>
  <si>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</si>
  <si>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</si>
  <si>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</si>
  <si>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</si>
  <si>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</si>
  <si>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</si>
  <si>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</si>
  <si>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</si>
  <si>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</si>
  <si>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</si>
  <si>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</si>
  <si>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</si>
  <si>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</si>
  <si>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</si>
  <si>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</si>
  <si>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</si>
  <si>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</si>
  <si>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</si>
  <si>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</si>
  <si>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</si>
  <si>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</si>
  <si>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</si>
  <si>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</si>
  <si>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</si>
  <si>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</si>
  <si>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</si>
  <si>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</si>
  <si>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</si>
  <si>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</si>
  <si>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</si>
  <si>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</si>
  <si>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</si>
  <si>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</si>
  <si>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</si>
  <si>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</si>
  <si>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</si>
  <si>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</si>
  <si>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</si>
  <si>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</si>
  <si>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</si>
  <si>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</si>
  <si>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</si>
  <si>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</si>
  <si>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</si>
  <si>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</si>
  <si>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</si>
  <si>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</si>
  <si>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</si>
  <si>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</si>
  <si>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</si>
  <si>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</si>
  <si>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</si>
  <si>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</si>
  <si>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</si>
  <si>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</si>
  <si>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</si>
  <si>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</si>
  <si>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</si>
  <si>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</si>
  <si>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</si>
  <si>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</si>
  <si>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</si>
  <si>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</si>
  <si>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</si>
  <si>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</si>
  <si>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</si>
  <si>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</si>
  <si>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</si>
  <si>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</si>
  <si>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</si>
  <si>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</si>
  <si>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</si>
  <si>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</si>
  <si>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</si>
  <si>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</si>
  <si>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</si>
  <si>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</si>
  <si>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</si>
  <si>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</si>
  <si>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</si>
  <si>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</si>
  <si>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</si>
  <si>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</si>
  <si>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</si>
  <si>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</si>
  <si>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</si>
  <si>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</si>
  <si>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</si>
  <si>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</si>
  <si>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</si>
  <si>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</si>
  <si>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</si>
  <si>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</si>
  <si>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</si>
  <si>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</si>
  <si>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</si>
  <si>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</si>
  <si>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</si>
  <si>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</si>
  <si>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</si>
  <si>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</si>
  <si>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</si>
  <si>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</si>
  <si>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</si>
  <si>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</si>
  <si>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</si>
  <si>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</si>
  <si>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</si>
  <si>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</si>
  <si>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</si>
  <si>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</si>
  <si>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</si>
  <si>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</si>
  <si>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</si>
  <si>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</si>
  <si>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</si>
  <si>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</si>
  <si>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</si>
  <si>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</si>
  <si>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</si>
  <si>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</si>
  <si>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</si>
  <si>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</si>
  <si>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</si>
  <si>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</si>
  <si>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</si>
  <si>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</si>
  <si>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</si>
  <si>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</si>
  <si>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</si>
  <si>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</si>
  <si>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</si>
  <si>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</si>
  <si>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</si>
  <si>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</si>
  <si>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</si>
  <si>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</si>
  <si>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</si>
  <si>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</si>
  <si>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</si>
  <si>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</si>
  <si>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</si>
  <si>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</si>
  <si>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</si>
  <si>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</si>
  <si>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</si>
  <si>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</si>
  <si>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</si>
  <si>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</si>
  <si>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</si>
  <si>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</si>
  <si>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</si>
  <si>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</si>
  <si>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</si>
  <si>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</si>
  <si>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</si>
  <si>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</si>
  <si>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</si>
  <si>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</si>
  <si>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</si>
  <si>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</si>
  <si>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</si>
  <si>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</si>
  <si>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</si>
  <si>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</si>
  <si>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</si>
  <si>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</si>
  <si>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</si>
  <si>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</si>
  <si>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</si>
  <si>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</si>
  <si>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</si>
  <si>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</si>
  <si>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</si>
  <si>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</si>
  <si>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</si>
  <si>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</si>
  <si>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</si>
  <si>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</si>
  <si>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</si>
  <si>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</si>
  <si>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</si>
  <si>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</si>
  <si>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</si>
  <si>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</si>
  <si>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</si>
  <si>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</si>
  <si>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</si>
  <si>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</si>
  <si>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</si>
  <si>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</si>
  <si>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</si>
  <si>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</si>
  <si>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</si>
  <si>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</si>
  <si>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</si>
  <si>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</si>
  <si>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</si>
  <si>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</si>
  <si>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</si>
  <si>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</si>
  <si>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</si>
  <si>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</si>
  <si>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</si>
  <si>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</si>
  <si>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</si>
  <si>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</si>
  <si>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</si>
  <si>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</si>
  <si>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</si>
  <si>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</si>
  <si>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</si>
  <si>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</si>
  <si>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</si>
  <si>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</si>
  <si>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</si>
  <si>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</si>
  <si>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</si>
  <si>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</si>
  <si>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</si>
  <si>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</si>
  <si>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</si>
  <si>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</si>
  <si>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</si>
  <si>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</si>
  <si>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</si>
  <si>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</si>
  <si>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</si>
  <si>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</si>
  <si>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</si>
  <si>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</si>
  <si>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</si>
  <si>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</si>
  <si>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</si>
  <si>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</si>
  <si>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</si>
  <si>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</si>
  <si>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</si>
  <si>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</si>
  <si>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</si>
  <si>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</si>
  <si>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</si>
  <si>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</si>
  <si>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</si>
  <si>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</si>
  <si>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</si>
  <si>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</si>
  <si>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</si>
  <si>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</si>
  <si>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</si>
  <si>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</si>
  <si>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</si>
  <si>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</si>
  <si>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</si>
  <si>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</si>
  <si>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</si>
  <si>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</si>
  <si>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</si>
  <si>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</si>
  <si>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</si>
  <si>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</si>
  <si>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</si>
  <si>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</si>
  <si>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</si>
  <si>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</si>
  <si>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</si>
  <si>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</si>
  <si>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</si>
  <si>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</si>
  <si>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</si>
  <si>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</si>
  <si>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</si>
  <si>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</si>
  <si>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</si>
  <si>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</si>
  <si>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</si>
  <si>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</si>
  <si>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</si>
  <si>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</si>
  <si>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</si>
  <si>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</si>
  <si>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</si>
  <si>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</si>
  <si>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</si>
  <si>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</si>
  <si>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</si>
  <si>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</si>
  <si>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</si>
  <si>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</si>
  <si>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</si>
  <si>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</si>
  <si>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</si>
  <si>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</si>
  <si>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</si>
  <si>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</si>
  <si>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</si>
  <si>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</si>
  <si>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</si>
  <si>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</si>
  <si>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</si>
  <si>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</si>
  <si>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</si>
  <si>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</si>
  <si>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</si>
  <si>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</si>
  <si>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</si>
  <si>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</si>
  <si>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</si>
  <si>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</si>
  <si>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</si>
  <si>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</si>
  <si>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</si>
  <si>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</si>
  <si>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</si>
  <si>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</si>
  <si>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</si>
  <si>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</si>
  <si>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</si>
  <si>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</si>
  <si>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</si>
  <si>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</si>
  <si>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</si>
  <si>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</si>
  <si>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</si>
  <si>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</si>
  <si>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</si>
  <si>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</si>
  <si>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</si>
  <si>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</si>
  <si>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</si>
  <si>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</si>
  <si>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</si>
  <si>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</si>
  <si>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</si>
  <si>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</si>
  <si>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</si>
  <si>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</si>
  <si>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</si>
  <si>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</si>
  <si>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</si>
  <si>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</si>
  <si>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</si>
  <si>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</si>
  <si>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</si>
  <si>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</si>
  <si>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</si>
  <si>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</si>
  <si>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</si>
  <si>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</si>
  <si>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</si>
  <si>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</si>
  <si>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</si>
  <si>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</si>
  <si>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</si>
  <si>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</si>
  <si>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</si>
  <si>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</si>
  <si>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</si>
  <si>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</si>
  <si>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</si>
  <si>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</si>
  <si>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</si>
  <si>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</si>
  <si>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</si>
  <si>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</si>
  <si>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</si>
  <si>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</si>
  <si>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</si>
  <si>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</si>
  <si>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</si>
  <si>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</si>
  <si>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</si>
  <si>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</si>
  <si>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</si>
  <si>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</si>
  <si>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</si>
  <si>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</si>
  <si>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</si>
  <si>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</si>
  <si>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</si>
  <si>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</si>
  <si>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</si>
  <si>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</si>
  <si>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</si>
  <si>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</si>
  <si>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</si>
  <si>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</si>
  <si>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</si>
  <si>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</si>
  <si>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</si>
  <si>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</si>
  <si>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</si>
  <si>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</si>
  <si>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</si>
  <si>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</si>
  <si>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</si>
  <si>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</si>
  <si>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</si>
  <si>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</si>
  <si>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</si>
  <si>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</si>
  <si>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</si>
  <si>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</si>
  <si>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</si>
  <si>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</si>
  <si>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</si>
  <si>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</si>
  <si>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</si>
  <si>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</si>
  <si>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</si>
  <si>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</si>
  <si>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</si>
  <si>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</si>
  <si>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</si>
  <si>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</si>
  <si>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</si>
  <si>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</si>
  <si>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</si>
  <si>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</si>
  <si>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</si>
  <si>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</si>
  <si>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</si>
  <si>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</si>
  <si>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</si>
  <si>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</si>
  <si>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</si>
  <si>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</si>
  <si>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</si>
  <si>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</si>
  <si>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</si>
  <si>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</si>
  <si>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</si>
  <si>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</si>
  <si>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</si>
  <si>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</si>
  <si>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</si>
  <si>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</si>
  <si>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</si>
  <si>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</si>
  <si>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</si>
  <si>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</si>
  <si>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</si>
  <si>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</si>
  <si>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</si>
  <si>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</si>
  <si>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</si>
  <si>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</si>
  <si>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</si>
  <si>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</si>
  <si>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</si>
  <si>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</si>
  <si>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</si>
  <si>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</si>
  <si>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</si>
  <si>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</si>
  <si>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</si>
  <si>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</si>
  <si>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</si>
  <si>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</si>
  <si>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</si>
  <si>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</si>
  <si>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</si>
  <si>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</si>
  <si>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</si>
  <si>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</si>
  <si>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</si>
  <si>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</si>
  <si>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</si>
  <si>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</si>
  <si>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</si>
  <si>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</si>
  <si>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</si>
  <si>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</si>
  <si>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</si>
  <si>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</si>
  <si>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</si>
  <si>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</si>
  <si>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</si>
  <si>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</si>
  <si>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</si>
  <si>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</si>
  <si>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</si>
  <si>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</si>
  <si>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</si>
  <si>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</si>
  <si>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</si>
  <si>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</si>
  <si>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</si>
  <si>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</si>
  <si>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</si>
  <si>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</si>
  <si>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</si>
  <si>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</si>
  <si>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</si>
  <si>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</si>
  <si>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</si>
  <si>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</si>
  <si>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</si>
  <si>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</si>
  <si>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</si>
  <si>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</si>
  <si>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</si>
  <si>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</si>
  <si>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</si>
  <si>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</si>
  <si>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</si>
  <si>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</si>
  <si>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</si>
  <si>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</si>
  <si>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</si>
  <si>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</si>
  <si>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</si>
  <si>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</si>
  <si>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</si>
  <si>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</si>
  <si>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</si>
  <si>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</si>
  <si>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</si>
  <si>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</si>
  <si>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</si>
  <si>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</si>
  <si>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</si>
  <si>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</si>
  <si>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</si>
  <si>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</si>
  <si>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</si>
  <si>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</si>
  <si>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</si>
  <si>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</si>
  <si>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</si>
  <si>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</si>
  <si>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</si>
  <si>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</si>
  <si>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</si>
  <si>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</si>
  <si>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</si>
  <si>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</si>
  <si>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</si>
  <si>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</si>
  <si>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</si>
  <si>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</si>
  <si>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</si>
  <si>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</si>
  <si>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</si>
  <si>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</si>
  <si>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</si>
  <si>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</si>
  <si>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</si>
  <si>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</si>
  <si>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</si>
  <si>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</si>
  <si>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</si>
  <si>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</si>
  <si>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</si>
  <si>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</si>
  <si>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</si>
  <si>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</si>
  <si>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</si>
  <si>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</si>
  <si>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</si>
  <si>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</si>
  <si>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</si>
  <si>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</si>
  <si>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</si>
  <si>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</si>
  <si>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</si>
  <si>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</si>
  <si>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</si>
  <si>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</si>
  <si>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</si>
  <si>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</si>
  <si>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</si>
  <si>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</si>
  <si>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</si>
  <si>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</si>
  <si>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</si>
  <si>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</si>
  <si>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</si>
  <si>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</si>
  <si>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</si>
  <si>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</si>
  <si>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</si>
  <si>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</si>
  <si>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</si>
  <si>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</si>
  <si>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</si>
  <si>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</si>
  <si>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</si>
  <si>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</si>
  <si>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</si>
  <si>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</si>
  <si>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</si>
  <si>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</si>
  <si>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</si>
  <si>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</si>
  <si>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</si>
  <si>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</si>
  <si>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</si>
  <si>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</si>
  <si>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</si>
  <si>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</si>
  <si>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</si>
  <si>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</si>
  <si>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</si>
  <si>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</si>
  <si>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</si>
  <si>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</si>
  <si>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</si>
  <si>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</si>
  <si>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</si>
  <si>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</si>
  <si>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</si>
  <si>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</si>
  <si>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</si>
  <si>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</si>
  <si>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</si>
  <si>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</si>
  <si>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</si>
  <si>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</si>
  <si>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</si>
  <si>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</si>
  <si>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</si>
  <si>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</si>
  <si>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</si>
  <si>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</si>
  <si>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</si>
  <si>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</si>
  <si>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</si>
  <si>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</si>
  <si>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</si>
  <si>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</si>
  <si>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</si>
  <si>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</si>
  <si>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</si>
  <si>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</si>
  <si>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</si>
  <si>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</si>
  <si>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</si>
  <si>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</si>
  <si>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</si>
  <si>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</si>
  <si>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</si>
  <si>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</si>
  <si>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</si>
  <si>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</si>
  <si>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</si>
  <si>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</si>
  <si>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</si>
  <si>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</si>
  <si>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</si>
  <si>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</si>
  <si>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</si>
  <si>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</si>
  <si>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</si>
  <si>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</si>
  <si>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</si>
  <si>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</si>
  <si>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</si>
  <si>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</si>
  <si>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</si>
  <si>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</si>
  <si>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</si>
  <si>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</si>
  <si>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</si>
  <si>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</si>
  <si>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</si>
  <si>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</si>
  <si>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</si>
  <si>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</si>
  <si>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</si>
  <si>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</si>
  <si>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</si>
  <si>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</si>
  <si>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</si>
  <si>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</si>
  <si>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</si>
  <si>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</si>
  <si>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</si>
  <si>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</si>
  <si>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</si>
  <si>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</si>
  <si>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</si>
  <si>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</si>
  <si>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</si>
  <si>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</si>
  <si>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</si>
  <si>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</si>
  <si>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</si>
  <si>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</si>
  <si>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</si>
  <si>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</si>
  <si>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</si>
  <si>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</si>
  <si>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</si>
  <si>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</si>
  <si>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</si>
  <si>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</si>
  <si>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</si>
  <si>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</si>
  <si>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</si>
  <si>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</si>
  <si>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</si>
  <si>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</si>
  <si>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</si>
  <si>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</si>
  <si>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</si>
  <si>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</si>
  <si>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</si>
  <si>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</si>
  <si>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</si>
  <si>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</si>
  <si>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</si>
  <si>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</si>
  <si>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</si>
  <si>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</si>
  <si>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</si>
  <si>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</si>
  <si>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</si>
  <si>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</si>
  <si>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</si>
  <si>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</si>
  <si>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</si>
  <si>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</si>
  <si>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</si>
  <si>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</si>
  <si>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</si>
  <si>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</si>
  <si>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</si>
  <si>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</si>
  <si>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</si>
  <si>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</si>
  <si>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</si>
  <si>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</si>
  <si>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</si>
  <si>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</si>
  <si>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</si>
  <si>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</si>
  <si>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</si>
  <si>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</si>
  <si>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</si>
  <si>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</si>
  <si>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</si>
  <si>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</si>
  <si>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</si>
  <si>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</si>
  <si>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</si>
  <si>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</si>
  <si>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</si>
  <si>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</si>
  <si>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</si>
  <si>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</si>
  <si>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</si>
  <si>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</si>
  <si>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</si>
  <si>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</si>
  <si>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</si>
  <si>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</si>
  <si>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</si>
  <si>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</si>
  <si>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</si>
  <si>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</si>
  <si>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</si>
  <si>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</si>
  <si>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</si>
  <si>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</si>
  <si>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</si>
  <si>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</si>
  <si>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</si>
  <si>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</si>
  <si>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</si>
  <si>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</si>
  <si>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</si>
  <si>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</si>
  <si>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</si>
  <si>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</si>
  <si>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</si>
  <si>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</si>
  <si>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</si>
  <si>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</si>
  <si>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</si>
  <si>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</si>
  <si>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</si>
  <si>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</si>
  <si>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</si>
  <si>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</si>
  <si>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</si>
  <si>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</si>
  <si>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</si>
  <si>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</si>
  <si>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</si>
  <si>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</si>
  <si>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</si>
  <si>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</si>
  <si>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</si>
  <si>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</si>
  <si>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</si>
  <si>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</si>
  <si>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</si>
  <si>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</si>
  <si>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</si>
  <si>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</si>
  <si>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</si>
  <si>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</si>
  <si>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</si>
  <si>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</si>
  <si>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</si>
  <si>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</si>
  <si>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</si>
  <si>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</si>
  <si>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</si>
  <si>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</si>
  <si>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</si>
  <si>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</si>
  <si>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</si>
  <si>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</si>
  <si>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</si>
  <si>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</si>
  <si>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</si>
  <si>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</si>
  <si>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</si>
  <si>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</si>
  <si>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</si>
  <si>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</si>
  <si>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</si>
  <si>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</si>
  <si>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</si>
  <si>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</si>
  <si>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</si>
  <si>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</si>
  <si>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</si>
  <si>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</si>
  <si>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</si>
  <si>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</si>
  <si>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</si>
  <si>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</si>
  <si>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</si>
  <si>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</si>
  <si>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</si>
  <si>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</si>
  <si>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</si>
  <si>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</si>
  <si>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</si>
  <si>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</si>
  <si>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</si>
  <si>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</si>
  <si>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</si>
  <si>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</si>
  <si>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</si>
  <si>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</si>
  <si>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</si>
  <si>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</si>
  <si>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</si>
  <si>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</si>
  <si>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</si>
  <si>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</si>
  <si>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</si>
  <si>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</si>
  <si>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</si>
  <si>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</si>
  <si>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</si>
  <si>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</si>
  <si>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</si>
  <si>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</si>
  <si>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</si>
  <si>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</si>
  <si>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</si>
  <si>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</si>
  <si>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</si>
  <si>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</si>
  <si>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</si>
  <si>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</si>
  <si>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</si>
  <si>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</si>
  <si>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</si>
  <si>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</si>
  <si>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</si>
  <si>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</si>
  <si>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</si>
  <si>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</si>
  <si>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</si>
  <si>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</si>
  <si>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</si>
  <si>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</si>
  <si>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</si>
  <si>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</si>
  <si>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</si>
  <si>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</si>
  <si>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</si>
  <si>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</si>
  <si>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</si>
  <si>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</si>
  <si>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</si>
  <si>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</si>
  <si>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</si>
  <si>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</si>
  <si>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</si>
  <si>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</si>
  <si>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</si>
  <si>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</si>
  <si>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</si>
  <si>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</si>
  <si>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</si>
  <si>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</si>
  <si>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</si>
  <si>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</si>
  <si>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</si>
  <si>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</si>
  <si>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</si>
  <si>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</si>
  <si>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</si>
  <si>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</si>
  <si>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</si>
  <si>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</si>
  <si>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</si>
  <si>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</si>
  <si>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</si>
  <si>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</si>
  <si>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</si>
  <si>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</si>
  <si>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</si>
  <si>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</si>
  <si>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</si>
  <si>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</si>
  <si>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</si>
  <si>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</si>
  <si>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</si>
  <si>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</si>
  <si>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</si>
  <si>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</si>
  <si>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</si>
  <si>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</si>
  <si>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</si>
  <si>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</si>
  <si>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</si>
  <si>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</si>
  <si>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</si>
  <si>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</si>
  <si>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</si>
  <si>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</si>
  <si>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</si>
  <si>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</si>
  <si>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</si>
  <si>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</si>
  <si>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</si>
  <si>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</si>
  <si>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</si>
  <si>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</si>
  <si>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</si>
  <si>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</si>
  <si>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</si>
  <si>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</si>
  <si>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</si>
  <si>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</si>
  <si>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</si>
  <si>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</si>
  <si>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</si>
  <si>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</si>
  <si>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</si>
  <si>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</si>
  <si>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</si>
  <si>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</si>
  <si>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</si>
  <si>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</si>
  <si>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</si>
  <si>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</si>
  <si>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</si>
  <si>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</si>
  <si>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</si>
  <si>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</si>
  <si>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</si>
  <si>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</si>
  <si>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</si>
  <si>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</si>
  <si>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</si>
  <si>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</si>
  <si>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</si>
  <si>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</si>
  <si>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</si>
  <si>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</si>
  <si>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</si>
  <si>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</si>
  <si>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</si>
  <si>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</si>
  <si>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</si>
  <si>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</si>
  <si>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</si>
  <si>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</si>
  <si>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</si>
  <si>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</si>
  <si>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</si>
  <si>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</si>
  <si>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</si>
  <si>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</si>
  <si>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</si>
  <si>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</si>
  <si>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</si>
  <si>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</si>
  <si>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</si>
  <si>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</si>
  <si>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</si>
  <si>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</si>
  <si>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</si>
  <si>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</si>
  <si>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</si>
  <si>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</si>
  <si>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</si>
  <si>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</si>
  <si>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</si>
  <si>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</si>
  <si>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</si>
  <si>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</si>
  <si>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</si>
  <si>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</si>
  <si>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</si>
  <si>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</si>
  <si>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</si>
  <si>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</si>
  <si>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</si>
  <si>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</si>
  <si>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</si>
  <si>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</si>
  <si>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</si>
  <si>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</si>
  <si>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</si>
  <si>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</si>
  <si>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</si>
  <si>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</si>
  <si>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</si>
  <si>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</si>
  <si>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</si>
  <si>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</si>
  <si>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</si>
  <si>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</si>
  <si>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</si>
  <si>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</si>
  <si>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</si>
  <si>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</si>
  <si>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</si>
  <si>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</si>
  <si>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</si>
  <si>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</si>
  <si>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</si>
  <si>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</si>
  <si>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</si>
  <si>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</si>
  <si>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</si>
  <si>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</si>
  <si>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</si>
  <si>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</si>
  <si>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</si>
  <si>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</si>
  <si>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</si>
  <si>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</si>
  <si>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</si>
  <si>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</si>
  <si>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</si>
  <si>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</si>
  <si>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</si>
  <si>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</si>
  <si>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</si>
  <si>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</si>
  <si>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</si>
  <si>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</si>
  <si>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</si>
  <si>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</si>
  <si>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</si>
  <si>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</si>
  <si>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</si>
  <si>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</si>
  <si>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</si>
  <si>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</si>
  <si>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</si>
  <si>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</si>
  <si>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</si>
  <si>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</si>
  <si>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</si>
  <si>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</si>
  <si>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</si>
  <si>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</si>
  <si>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</si>
  <si>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</si>
  <si>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</si>
  <si>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</si>
  <si>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</si>
  <si>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</si>
  <si>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</si>
  <si>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</si>
  <si>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</si>
  <si>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</si>
  <si>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</si>
  <si>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</si>
  <si>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</si>
  <si>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</si>
  <si>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</si>
  <si>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</si>
  <si>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</si>
  <si>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</si>
  <si>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</si>
  <si>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</si>
  <si>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</si>
  <si>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</si>
  <si>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</si>
  <si>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</si>
  <si>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</si>
  <si>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</si>
  <si>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</si>
  <si>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</si>
  <si>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</si>
  <si>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</si>
  <si>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</si>
  <si>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</si>
  <si>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</si>
  <si>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</si>
  <si>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</si>
  <si>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</si>
  <si>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</si>
  <si>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</si>
  <si>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</si>
  <si>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</si>
  <si>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</si>
  <si>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</si>
  <si>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</si>
  <si>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</si>
  <si>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</si>
  <si>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</si>
  <si>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</si>
  <si>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</si>
  <si>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</si>
  <si>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</si>
  <si>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</si>
  <si>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</si>
  <si>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</si>
  <si>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</si>
  <si>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</si>
  <si>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</si>
  <si>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</si>
  <si>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</si>
  <si>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</si>
  <si>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</si>
  <si>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</si>
  <si>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</si>
  <si>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</si>
  <si>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</si>
  <si>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</si>
  <si>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</si>
  <si>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</si>
  <si>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</si>
  <si>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</si>
  <si>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</si>
  <si>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</si>
  <si>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</si>
  <si>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</si>
  <si>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</si>
  <si>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</si>
  <si>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</si>
  <si>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</si>
  <si>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</si>
  <si>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</si>
  <si>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</si>
  <si>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</si>
  <si>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</si>
  <si>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</si>
  <si>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</si>
  <si>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</si>
  <si>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</si>
  <si>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</si>
  <si>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</si>
  <si>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</si>
  <si>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</si>
  <si>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</si>
  <si>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</si>
  <si>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</si>
  <si>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</si>
  <si>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</si>
  <si>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</si>
  <si>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</si>
  <si>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</si>
  <si>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</si>
  <si>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</si>
  <si>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</si>
  <si>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</si>
  <si>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</si>
  <si>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</si>
  <si>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</si>
  <si>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</si>
  <si>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</si>
  <si>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</si>
  <si>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</si>
  <si>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</si>
  <si>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</si>
  <si>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</si>
  <si>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</si>
  <si>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</si>
  <si>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</si>
  <si>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</si>
  <si>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</si>
  <si>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</si>
  <si>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</si>
  <si>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</si>
  <si>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</si>
  <si>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</si>
  <si>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</si>
  <si>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</si>
  <si>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</si>
  <si>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</si>
  <si>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</si>
  <si>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</si>
  <si>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</si>
  <si>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</si>
  <si>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</si>
  <si>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</si>
  <si>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</si>
  <si>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</si>
  <si>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</si>
  <si>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</si>
  <si>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</si>
  <si>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</si>
  <si>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</si>
  <si>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</si>
  <si>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</si>
  <si>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</si>
  <si>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</si>
  <si>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</si>
  <si>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</si>
  <si>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</si>
  <si>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</si>
  <si>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</si>
  <si>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</si>
  <si>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</si>
  <si>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</si>
  <si>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</si>
  <si>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</si>
  <si>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</si>
  <si>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</si>
  <si>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</si>
  <si>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</si>
  <si>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</si>
  <si>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</si>
  <si>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</si>
  <si>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</si>
  <si>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</si>
  <si>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</si>
  <si>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</si>
  <si>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</si>
  <si>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</si>
  <si>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</si>
  <si>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</si>
  <si>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</si>
  <si>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</si>
  <si>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</si>
  <si>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</si>
  <si>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</si>
  <si>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</si>
  <si>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</si>
  <si>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</si>
  <si>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</si>
  <si>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</si>
  <si>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</si>
  <si>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</si>
  <si>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</si>
  <si>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</si>
  <si>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</si>
  <si>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</si>
  <si>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</si>
  <si>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</si>
  <si>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</si>
  <si>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</si>
  <si>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</si>
  <si>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</si>
  <si>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</si>
  <si>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</si>
  <si>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</si>
  <si>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</si>
  <si>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</si>
  <si>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</si>
  <si>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</si>
  <si>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</si>
  <si>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</si>
  <si>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</si>
  <si>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</si>
  <si>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</si>
  <si>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</si>
  <si>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</si>
  <si>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</si>
  <si>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</si>
  <si>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</si>
  <si>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</si>
  <si>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</si>
  <si>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</si>
  <si>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</si>
  <si>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</si>
  <si>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</si>
  <si>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</si>
  <si>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</si>
  <si>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</si>
  <si>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</si>
  <si>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</si>
  <si>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</si>
  <si>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</si>
  <si>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</si>
  <si>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</si>
  <si>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</si>
  <si>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</si>
  <si>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</si>
  <si>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</si>
  <si>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</si>
  <si>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</si>
  <si>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</si>
  <si>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</si>
  <si>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</si>
  <si>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</si>
  <si>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</si>
  <si>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</si>
  <si>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</si>
  <si>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</si>
  <si>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</si>
  <si>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</si>
  <si>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</si>
  <si>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</si>
  <si>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</si>
  <si>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</si>
  <si>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</si>
  <si>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</si>
  <si>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</si>
  <si>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</si>
  <si>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</si>
  <si>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</si>
  <si>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</si>
  <si>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</si>
  <si>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</si>
  <si>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</si>
  <si>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</si>
  <si>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</si>
  <si>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</si>
  <si>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</si>
  <si>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</si>
  <si>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</si>
  <si>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</si>
  <si>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</si>
  <si>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</si>
  <si>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</si>
  <si>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</si>
  <si>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</si>
  <si>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</si>
  <si>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</si>
  <si>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</si>
  <si>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</si>
  <si>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</si>
  <si>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</si>
  <si>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</si>
  <si>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</si>
  <si>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</si>
  <si>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</si>
  <si>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</si>
  <si>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</si>
  <si>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</si>
  <si>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</si>
  <si>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</si>
  <si>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</si>
  <si>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</si>
  <si>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</si>
  <si>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</si>
  <si>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</si>
  <si>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</si>
  <si>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</si>
  <si>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</si>
  <si>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</si>
  <si>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</si>
  <si>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</si>
  <si>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</si>
  <si>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</si>
  <si>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</si>
  <si>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</si>
  <si>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</si>
  <si>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</si>
  <si>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</si>
  <si>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</si>
  <si>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</si>
  <si>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</si>
  <si>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</si>
  <si>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</si>
  <si>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</si>
  <si>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</si>
  <si>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</si>
  <si>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</si>
  <si>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</si>
  <si>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</si>
  <si>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</si>
  <si>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</si>
  <si>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</si>
  <si>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</si>
  <si>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</si>
  <si>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</si>
  <si>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</si>
  <si>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</si>
  <si>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</si>
  <si>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</si>
  <si>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</si>
  <si>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</si>
  <si>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</si>
  <si>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</si>
  <si>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</si>
  <si>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</si>
  <si>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</si>
  <si>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</si>
  <si>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</si>
  <si>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</si>
  <si>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</si>
  <si>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</si>
  <si>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</si>
  <si>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</si>
  <si>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</si>
  <si>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</si>
  <si>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</si>
  <si>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</si>
  <si>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</si>
  <si>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</si>
  <si>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</si>
  <si>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</si>
  <si>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</si>
  <si>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</si>
  <si>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</si>
  <si>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</si>
  <si>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</si>
  <si>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</si>
  <si>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</si>
  <si>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</si>
  <si>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</si>
  <si>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</si>
  <si>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</si>
  <si>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</si>
  <si>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</si>
  <si>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</si>
  <si>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</si>
  <si>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</si>
  <si>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</si>
  <si>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</si>
  <si>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</si>
  <si>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</si>
  <si>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</si>
  <si>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</si>
  <si>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</si>
  <si>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</si>
  <si>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</si>
  <si>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</si>
  <si>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</si>
  <si>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</si>
  <si>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</si>
  <si>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</si>
  <si>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</si>
  <si>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</si>
  <si>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</si>
  <si>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</si>
  <si>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</si>
  <si>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</si>
  <si>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</si>
  <si>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</si>
  <si>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</si>
  <si>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</si>
  <si>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</si>
  <si>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</si>
  <si>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</si>
  <si>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</si>
  <si>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</si>
  <si>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</si>
  <si>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</si>
  <si>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</si>
  <si>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</si>
  <si>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</si>
  <si>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</si>
  <si>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</si>
  <si>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</si>
  <si>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</si>
  <si>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</si>
  <si>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</si>
  <si>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</si>
  <si>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</si>
  <si>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</si>
  <si>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</si>
  <si>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</si>
  <si>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</si>
  <si>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</si>
  <si>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</si>
  <si>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</si>
  <si>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</si>
  <si>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</si>
  <si>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</si>
  <si>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</si>
  <si>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</si>
  <si>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</si>
  <si>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</si>
  <si>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</si>
  <si>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</si>
  <si>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</si>
  <si>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</si>
  <si>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</si>
  <si>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</si>
  <si>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</si>
  <si>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</si>
  <si>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</si>
  <si>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</si>
  <si>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</si>
  <si>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</si>
  <si>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</si>
  <si>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</si>
  <si>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</si>
  <si>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</si>
  <si>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</si>
  <si>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</si>
  <si>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</si>
  <si>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</si>
  <si>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</si>
  <si>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</si>
  <si>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</si>
  <si>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</si>
  <si>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</si>
  <si>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</si>
  <si>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</si>
  <si>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</si>
  <si>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</si>
  <si>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</si>
  <si>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</si>
  <si>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</si>
  <si>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</si>
  <si>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</si>
  <si>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</si>
  <si>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</si>
  <si>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</si>
  <si>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</si>
  <si>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</si>
  <si>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</si>
  <si>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</si>
  <si>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</si>
  <si>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</si>
  <si>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</si>
  <si>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</si>
  <si>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</si>
  <si>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</si>
  <si>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</si>
  <si>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</si>
  <si>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</si>
  <si>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</si>
  <si>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</si>
  <si>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</si>
  <si>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</si>
  <si>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</si>
  <si>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</si>
  <si>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</si>
  <si>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</si>
  <si>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</si>
  <si>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</si>
  <si>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</si>
  <si>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</si>
  <si>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</si>
  <si>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</si>
  <si>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</si>
  <si>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</si>
  <si>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</si>
  <si>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</si>
  <si>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</si>
  <si>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</si>
  <si>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</si>
  <si>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</si>
  <si>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</si>
  <si>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</si>
  <si>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</si>
  <si>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</si>
  <si>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</si>
  <si>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</si>
  <si>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</si>
  <si>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</si>
  <si>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</si>
  <si>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</si>
  <si>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</si>
  <si>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</si>
  <si>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</si>
  <si>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</si>
  <si>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</si>
  <si>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</si>
  <si>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</si>
  <si>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</si>
  <si>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</si>
  <si>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</si>
  <si>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</si>
  <si>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</si>
  <si>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</si>
  <si>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</si>
  <si>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</si>
  <si>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</si>
  <si>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</si>
  <si>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</si>
  <si>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</si>
  <si>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</si>
  <si>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</si>
  <si>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</si>
  <si>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</si>
  <si>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</si>
  <si>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</si>
  <si>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</si>
  <si>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</si>
  <si>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</si>
  <si>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</si>
  <si>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</si>
  <si>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</si>
  <si>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</si>
  <si>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</si>
  <si>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</si>
  <si>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</si>
  <si>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</si>
  <si>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</si>
  <si>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</si>
  <si>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</si>
  <si>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</si>
  <si>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</si>
  <si>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</si>
  <si>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</si>
  <si>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</si>
  <si>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</si>
  <si>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</si>
  <si>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</si>
  <si>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</si>
  <si>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</si>
  <si>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</si>
  <si>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</si>
  <si>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</si>
  <si>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</si>
  <si>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</si>
  <si>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</si>
  <si>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</si>
  <si>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</si>
  <si>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</si>
  <si>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</si>
  <si>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</si>
  <si>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</si>
  <si>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</si>
  <si>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</si>
  <si>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</si>
  <si>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</si>
  <si>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</si>
  <si>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</si>
  <si>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</si>
  <si>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</si>
  <si>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</si>
  <si>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</si>
  <si>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</si>
  <si>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</si>
  <si>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</si>
  <si>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</si>
  <si>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</si>
  <si>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</si>
  <si>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</si>
  <si>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</si>
  <si>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</si>
  <si>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</si>
  <si>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</si>
  <si>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</si>
  <si>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</si>
  <si>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</si>
  <si>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</si>
  <si>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</si>
  <si>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</si>
  <si>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</si>
  <si>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</si>
  <si>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</si>
  <si>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</si>
  <si>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</si>
  <si>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</si>
  <si>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</si>
  <si>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</si>
  <si>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</si>
  <si>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</si>
  <si>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</si>
  <si>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</si>
  <si>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</si>
  <si>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</si>
  <si>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</si>
  <si>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</si>
  <si>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</si>
  <si>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</si>
  <si>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</si>
  <si>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</si>
  <si>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</si>
  <si>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</si>
  <si>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</si>
  <si>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</si>
  <si>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</si>
  <si>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</si>
  <si>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</si>
  <si>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</si>
  <si>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</si>
  <si>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</si>
  <si>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</si>
  <si>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</si>
  <si>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</si>
  <si>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</si>
  <si>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</si>
  <si>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</si>
  <si>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</si>
  <si>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</si>
  <si>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</si>
  <si>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</si>
  <si>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</si>
  <si>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</si>
  <si>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</si>
  <si>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</si>
  <si>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</si>
  <si>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</si>
  <si>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</si>
  <si>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</si>
  <si>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</si>
  <si>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</si>
  <si>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</si>
  <si>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</si>
  <si>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</si>
  <si>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</si>
  <si>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</si>
  <si>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</si>
  <si>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</si>
  <si>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</si>
  <si>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</si>
  <si>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</si>
  <si>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</si>
  <si>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</si>
  <si>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</si>
  <si>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</si>
  <si>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</si>
  <si>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</si>
  <si>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</si>
  <si>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</si>
  <si>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</si>
  <si>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</si>
  <si>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</si>
  <si>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</si>
  <si>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</si>
  <si>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</si>
  <si>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</si>
  <si>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</si>
  <si>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</si>
  <si>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</si>
  <si>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</si>
  <si>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</si>
  <si>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</si>
  <si>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</si>
  <si>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</si>
  <si>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</si>
  <si>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</si>
  <si>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</si>
  <si>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</si>
  <si>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</si>
  <si>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</si>
  <si>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</si>
  <si>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</si>
  <si>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</si>
  <si>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</si>
  <si>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</si>
  <si>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</si>
  <si>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</si>
  <si>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</si>
  <si>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</si>
  <si>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</si>
  <si>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</si>
  <si>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</si>
  <si>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</si>
  <si>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</si>
  <si>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</si>
  <si>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</si>
  <si>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</si>
  <si>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</si>
  <si>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</si>
  <si>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</si>
  <si>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</si>
  <si>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</si>
  <si>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</si>
  <si>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</si>
  <si>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</si>
  <si>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</si>
  <si>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</si>
  <si>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</si>
  <si>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</si>
  <si>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</si>
  <si>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</si>
  <si>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</si>
  <si>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</si>
  <si>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</si>
  <si>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</si>
  <si>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</si>
  <si>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</si>
  <si>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</si>
  <si>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</si>
  <si>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</si>
  <si>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</si>
  <si>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</si>
  <si>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</si>
  <si>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</si>
  <si>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</si>
  <si>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</si>
  <si>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</si>
  <si>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</si>
  <si>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</si>
  <si>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</si>
  <si>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</si>
  <si>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</si>
  <si>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</si>
  <si>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</si>
  <si>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</si>
  <si>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</si>
  <si>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</si>
  <si>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</si>
  <si>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</si>
  <si>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</si>
  <si>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</si>
  <si>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</si>
  <si>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</si>
  <si>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</si>
  <si>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</si>
  <si>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</si>
  <si>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</si>
  <si>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</si>
  <si>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</si>
  <si>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</si>
  <si>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</si>
  <si>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</si>
  <si>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</si>
  <si>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</si>
  <si>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</si>
  <si>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</si>
  <si>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</si>
  <si>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</si>
  <si>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</si>
  <si>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</si>
  <si>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</si>
  <si>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</si>
  <si>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</si>
  <si>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</si>
  <si>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</si>
  <si>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</si>
  <si>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</si>
  <si>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</si>
  <si>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</si>
  <si>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</si>
  <si>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</si>
  <si>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</si>
  <si>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</si>
  <si>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</si>
  <si>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</si>
  <si>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</si>
  <si>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</si>
  <si>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</si>
  <si>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</si>
  <si>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</si>
  <si>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</si>
  <si>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</si>
  <si>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</si>
  <si>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</si>
  <si>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</si>
  <si>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</si>
  <si>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</si>
  <si>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</si>
  <si>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</si>
  <si>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</si>
  <si>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</si>
  <si>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</si>
  <si>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</si>
  <si>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</si>
  <si>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</si>
  <si>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</si>
  <si>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</si>
  <si>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</si>
  <si>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</si>
  <si>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</si>
  <si>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</si>
  <si>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</si>
  <si>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</si>
  <si>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</si>
  <si>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</si>
  <si>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</si>
  <si>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</si>
  <si>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</si>
  <si>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</si>
  <si>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</si>
  <si>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</si>
  <si>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</si>
  <si>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</si>
  <si>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</si>
  <si>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</si>
  <si>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</si>
  <si>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</si>
  <si>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</si>
  <si>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</si>
  <si>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</si>
  <si>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</si>
  <si>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</si>
  <si>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</si>
  <si>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</si>
  <si>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</si>
  <si>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</si>
  <si>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</si>
  <si>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</si>
  <si>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</si>
  <si>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</si>
  <si>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</si>
  <si>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</si>
  <si>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</si>
  <si>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</si>
  <si>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</si>
  <si>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</si>
  <si>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</si>
  <si>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</si>
  <si>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</si>
  <si>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</si>
  <si>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</si>
  <si>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</si>
  <si>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</si>
  <si>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</si>
  <si>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</si>
  <si>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</si>
  <si>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</si>
  <si>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</si>
  <si>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</si>
  <si>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</si>
  <si>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</si>
  <si>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</si>
  <si>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</si>
  <si>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</si>
  <si>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</si>
  <si>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</si>
  <si>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</si>
  <si>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</si>
  <si>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</si>
  <si>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</si>
  <si>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</si>
  <si>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</si>
  <si>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</si>
  <si>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</si>
  <si>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</si>
  <si>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</si>
  <si>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</si>
  <si>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</si>
  <si>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</si>
  <si>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</si>
  <si>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</si>
  <si>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</si>
  <si>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</si>
  <si>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</si>
  <si>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</si>
  <si>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</si>
  <si>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</si>
  <si>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</si>
  <si>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</si>
  <si>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</si>
  <si>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</si>
  <si>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</si>
  <si>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</si>
  <si>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</si>
  <si>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</si>
  <si>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</si>
  <si>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</si>
  <si>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</si>
  <si>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</si>
  <si>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</si>
  <si>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</si>
  <si>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</si>
  <si>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</si>
  <si>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</si>
  <si>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</si>
  <si>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</si>
  <si>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</si>
  <si>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</si>
  <si>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</si>
  <si>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</si>
  <si>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</si>
  <si>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</si>
  <si>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</si>
  <si>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</si>
  <si>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</si>
  <si>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</si>
  <si>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</si>
  <si>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</si>
  <si>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</si>
  <si>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</si>
  <si>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</si>
  <si>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</si>
  <si>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</si>
  <si>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</si>
  <si>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</si>
  <si>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</si>
  <si>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</si>
  <si>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</si>
  <si>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</si>
  <si>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</si>
  <si>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</si>
  <si>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</si>
  <si>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</si>
  <si>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</si>
  <si>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</si>
  <si>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</si>
  <si>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</si>
  <si>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</si>
  <si>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</si>
  <si>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</si>
  <si>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</si>
  <si>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</si>
  <si>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</si>
  <si>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</si>
  <si>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</si>
  <si>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</si>
  <si>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</si>
  <si>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</si>
  <si>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</si>
  <si>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</si>
  <si>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</si>
  <si>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</si>
  <si>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</si>
  <si>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</si>
  <si>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</si>
  <si>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</si>
  <si>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</si>
  <si>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</si>
  <si>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</si>
  <si>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</si>
  <si>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</si>
  <si>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</si>
  <si>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</si>
  <si>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</si>
  <si>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</si>
  <si>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</si>
  <si>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</si>
  <si>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</si>
  <si>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</si>
  <si>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</si>
  <si>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</si>
  <si>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</si>
  <si>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</si>
  <si>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</si>
  <si>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</si>
  <si>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</si>
  <si>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</si>
  <si>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</si>
  <si>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</si>
  <si>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</si>
  <si>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</si>
  <si>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</si>
  <si>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</si>
  <si>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</si>
  <si>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</si>
  <si>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</si>
  <si>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</si>
  <si>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</si>
  <si>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</si>
  <si>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</si>
  <si>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</si>
  <si>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</si>
  <si>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</si>
  <si>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</si>
  <si>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</si>
  <si>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</si>
  <si>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</si>
  <si>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</si>
  <si>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</si>
  <si>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</si>
  <si>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</si>
  <si>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</si>
  <si>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</si>
  <si>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</si>
  <si>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</si>
  <si>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</si>
  <si>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</si>
  <si>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</si>
  <si>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</si>
  <si>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</si>
  <si>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</si>
  <si>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</si>
  <si>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</si>
  <si>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</si>
  <si>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</si>
  <si>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</si>
  <si>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</si>
  <si>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</si>
  <si>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</si>
  <si>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</si>
  <si>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</si>
  <si>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</si>
  <si>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</si>
  <si>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</si>
  <si>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</si>
  <si>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</si>
  <si>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</si>
  <si>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</si>
  <si>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</si>
  <si>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</si>
  <si>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</si>
  <si>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</si>
  <si>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</si>
  <si>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</si>
  <si>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</si>
  <si>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</si>
  <si>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</si>
  <si>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</si>
  <si>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</si>
  <si>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</si>
  <si>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</si>
  <si>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</si>
  <si>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</si>
  <si>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</si>
  <si>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</si>
  <si>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</si>
  <si>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</si>
  <si>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</si>
  <si>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</si>
  <si>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</si>
  <si>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</si>
  <si>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</si>
  <si>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</si>
  <si>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</si>
  <si>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</si>
  <si>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</si>
  <si>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</si>
  <si>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</si>
  <si>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</si>
  <si>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</si>
  <si>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</si>
  <si>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</si>
  <si>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</si>
  <si>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</si>
  <si>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</si>
  <si>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</si>
  <si>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</si>
  <si>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</si>
  <si>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</si>
  <si>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</si>
  <si>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</si>
  <si>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</si>
  <si>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</si>
  <si>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</si>
  <si>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</si>
  <si>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</si>
  <si>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</si>
  <si>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</si>
  <si>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</si>
  <si>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</si>
  <si>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</si>
  <si>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</si>
  <si>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</si>
  <si>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</si>
  <si>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</si>
  <si>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</si>
  <si>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</si>
  <si>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</si>
  <si>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</si>
  <si>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</si>
  <si>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</si>
  <si>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</si>
  <si>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</si>
  <si>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</si>
  <si>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</si>
  <si>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</si>
  <si>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</si>
  <si>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</si>
  <si>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</si>
  <si>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</si>
  <si>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</si>
  <si>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</si>
  <si>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</si>
  <si>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</si>
  <si>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</si>
  <si>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</si>
  <si>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</si>
  <si>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</si>
  <si>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</si>
  <si>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</si>
  <si>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</si>
  <si>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</si>
  <si>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</si>
  <si>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</si>
  <si>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</si>
  <si>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</si>
  <si>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</si>
  <si>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</si>
  <si>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</si>
  <si>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</si>
  <si>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</si>
  <si>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</si>
  <si>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</si>
  <si>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</si>
  <si>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</si>
  <si>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</si>
  <si>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</si>
  <si>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</si>
  <si>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</si>
  <si>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</si>
  <si>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</si>
  <si>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</si>
  <si>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</si>
  <si>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</si>
  <si>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</si>
  <si>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</si>
  <si>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</si>
  <si>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</si>
  <si>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</si>
  <si>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</si>
  <si>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</si>
  <si>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</si>
  <si>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</si>
  <si>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</si>
  <si>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</si>
  <si>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</si>
  <si>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</si>
  <si>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</si>
  <si>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</si>
  <si>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</si>
  <si>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</si>
  <si>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</si>
  <si>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</si>
  <si>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</si>
  <si>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</si>
  <si>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</si>
  <si>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</si>
  <si>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</si>
  <si>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</si>
  <si>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</si>
  <si>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</si>
  <si>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</si>
  <si>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</si>
  <si>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</si>
  <si>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</si>
  <si>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</si>
  <si>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</si>
  <si>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</si>
  <si>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</si>
  <si>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</si>
  <si>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</si>
  <si>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</si>
  <si>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</si>
  <si>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</si>
  <si>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</si>
  <si>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</si>
  <si>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</si>
  <si>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</si>
  <si>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</si>
  <si>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</si>
  <si>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</si>
  <si>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</si>
  <si>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</si>
  <si>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</si>
  <si>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</si>
  <si>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</si>
  <si>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</si>
  <si>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</si>
  <si>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</si>
  <si>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</si>
  <si>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</si>
  <si>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</si>
  <si>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</si>
  <si>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</si>
  <si>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</si>
  <si>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</si>
  <si>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</si>
  <si>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</si>
  <si>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</si>
  <si>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</si>
  <si>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</si>
  <si>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</si>
  <si>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</si>
  <si>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</si>
  <si>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</si>
  <si>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</si>
  <si>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</si>
  <si>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</si>
  <si>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</si>
  <si>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</si>
  <si>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</si>
  <si>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</si>
  <si>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</si>
  <si>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</si>
  <si>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</si>
  <si>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</si>
  <si>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</si>
  <si>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</si>
  <si>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</si>
  <si>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</si>
  <si>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</si>
  <si>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</si>
  <si>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</si>
  <si>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</si>
  <si>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</si>
  <si>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</si>
  <si>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</si>
  <si>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</si>
  <si>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</si>
  <si>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</si>
  <si>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</si>
  <si>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</si>
  <si>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</si>
  <si>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</si>
  <si>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</si>
  <si>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</si>
  <si>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</si>
  <si>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</si>
  <si>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</si>
  <si>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</si>
  <si>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</si>
  <si>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</si>
  <si>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</si>
  <si>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</si>
  <si>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</si>
  <si>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</si>
  <si>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</si>
  <si>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</si>
  <si>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</si>
  <si>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</si>
  <si>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</si>
  <si>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</si>
  <si>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</si>
  <si>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</si>
  <si>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</si>
  <si>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</si>
  <si>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</si>
  <si>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</si>
  <si>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</si>
  <si>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</si>
  <si>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</si>
  <si>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</si>
  <si>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</si>
  <si>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</si>
  <si>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</si>
  <si>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</si>
  <si>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</si>
  <si>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</si>
  <si>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</si>
  <si>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</si>
  <si>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</si>
  <si>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</si>
  <si>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</si>
  <si>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</si>
  <si>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</si>
  <si>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</si>
  <si>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</si>
  <si>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</si>
  <si>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</si>
  <si>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</si>
  <si>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</si>
  <si>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</si>
  <si>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</si>
  <si>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</si>
  <si>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</si>
  <si>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</si>
  <si>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</si>
  <si>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</si>
  <si>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</si>
  <si>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</si>
  <si>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</si>
  <si>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</si>
  <si>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</si>
  <si>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</si>
  <si>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</si>
  <si>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</si>
  <si>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</si>
  <si>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</si>
  <si>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</si>
  <si>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</si>
  <si>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</si>
  <si>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</si>
  <si>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</si>
  <si>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</si>
  <si>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</si>
  <si>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</si>
  <si>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</si>
  <si>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</si>
  <si>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</si>
  <si>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</si>
  <si>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</si>
  <si>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</si>
  <si>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</si>
  <si>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</si>
  <si>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</si>
  <si>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</si>
  <si>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</si>
  <si>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</si>
  <si>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</si>
  <si>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</si>
  <si>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</si>
  <si>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</si>
  <si>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</si>
  <si>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</si>
  <si>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</si>
  <si>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</si>
  <si>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</si>
  <si>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</si>
  <si>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</si>
  <si>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</si>
  <si>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</si>
  <si>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</si>
  <si>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</si>
  <si>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</si>
  <si>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</si>
  <si>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</si>
  <si>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</si>
  <si>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</si>
  <si>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</si>
  <si>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</si>
  <si>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</si>
  <si>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</si>
  <si>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</si>
  <si>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</si>
  <si>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</si>
  <si>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</si>
  <si>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</si>
  <si>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</si>
  <si>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</si>
  <si>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</si>
  <si>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</si>
  <si>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</si>
  <si>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</si>
  <si>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</si>
  <si>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</si>
  <si>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</si>
  <si>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</si>
  <si>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</si>
  <si>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</si>
  <si>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</si>
  <si>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</si>
  <si>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</si>
  <si>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</si>
  <si>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</si>
  <si>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</si>
  <si>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</si>
  <si>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</si>
  <si>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</si>
  <si>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</si>
  <si>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</si>
  <si>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</si>
  <si>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</si>
  <si>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</si>
  <si>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</si>
  <si>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</si>
  <si>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</si>
  <si>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</si>
  <si>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</si>
  <si>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</si>
  <si>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</si>
  <si>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</si>
  <si>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</si>
  <si>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</si>
  <si>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</si>
  <si>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</si>
  <si>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</si>
  <si>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</si>
  <si>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</si>
  <si>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</si>
  <si>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</si>
  <si>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</si>
  <si>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</si>
  <si>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</si>
  <si>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</si>
  <si>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</si>
  <si>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</si>
  <si>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</si>
  <si>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</si>
  <si>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</si>
  <si>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</si>
  <si>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</si>
  <si>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</si>
  <si>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</si>
  <si>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</si>
  <si>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</si>
  <si>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</si>
  <si>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</si>
  <si>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</si>
  <si>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</si>
  <si>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</si>
  <si>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</si>
  <si>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</si>
  <si>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</si>
  <si>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</si>
  <si>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</si>
  <si>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</si>
  <si>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</si>
  <si>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</si>
  <si>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</si>
  <si>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</si>
  <si>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</si>
  <si>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</si>
  <si>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</si>
  <si>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</si>
  <si>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</si>
  <si>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</si>
  <si>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</si>
  <si>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</si>
  <si>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</si>
  <si>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</si>
  <si>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</si>
  <si>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</si>
  <si>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</si>
  <si>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</si>
  <si>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</si>
  <si>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</si>
  <si>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</si>
  <si>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</si>
  <si>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</si>
  <si>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</si>
  <si>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</si>
  <si>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</si>
  <si>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</si>
  <si>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</si>
  <si>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</si>
  <si>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</si>
  <si>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</si>
  <si>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</si>
  <si>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</si>
  <si>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</si>
  <si>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</si>
  <si>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</si>
  <si>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</si>
  <si>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</si>
  <si>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</si>
  <si>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</si>
  <si>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</si>
  <si>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</si>
  <si>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</si>
  <si>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</si>
  <si>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</si>
  <si>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</si>
  <si>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</si>
  <si>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</si>
  <si>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</si>
  <si>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</si>
  <si>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</si>
  <si>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</si>
  <si>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</si>
  <si>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</si>
  <si>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</si>
  <si>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</si>
  <si>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</si>
  <si>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</si>
  <si>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</si>
  <si>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</si>
  <si>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</si>
  <si>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</si>
  <si>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</si>
  <si>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</si>
  <si>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</si>
  <si>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</si>
  <si>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</si>
  <si>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</si>
  <si>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</si>
  <si>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</si>
  <si>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</si>
  <si>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</si>
  <si>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</si>
  <si>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</si>
  <si>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</si>
  <si>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</si>
  <si>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</si>
  <si>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</si>
  <si>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</si>
  <si>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</si>
  <si>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</si>
  <si>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</si>
  <si>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</si>
  <si>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</si>
  <si>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</si>
  <si>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</si>
  <si>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</si>
  <si>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</si>
  <si>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</si>
  <si>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</si>
  <si>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</si>
  <si>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</si>
  <si>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</si>
  <si>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</si>
  <si>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</si>
  <si>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</si>
  <si>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</si>
  <si>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</si>
  <si>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</si>
  <si>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</si>
  <si>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</si>
  <si>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</si>
  <si>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</si>
  <si>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</si>
  <si>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</si>
  <si>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</si>
  <si>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</si>
  <si>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</si>
  <si>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</si>
  <si>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</si>
  <si>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</si>
  <si>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</si>
  <si>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</si>
  <si>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</si>
  <si>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</si>
  <si>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</si>
  <si>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</si>
  <si>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</si>
  <si>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</si>
  <si>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</si>
  <si>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</si>
  <si>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</si>
  <si>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</si>
  <si>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</si>
  <si>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</si>
  <si>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</si>
  <si>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</si>
  <si>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</si>
  <si>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</si>
  <si>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</si>
  <si>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</si>
  <si>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</si>
  <si>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</si>
  <si>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</si>
  <si>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</si>
  <si>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</si>
  <si>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</si>
  <si>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</si>
  <si>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</si>
  <si>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</si>
  <si>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</si>
  <si>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</si>
  <si>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</si>
  <si>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</si>
  <si>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</si>
  <si>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</si>
  <si>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</si>
  <si>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</si>
  <si>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</si>
  <si>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</si>
  <si>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</si>
  <si>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</si>
  <si>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</si>
  <si>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</si>
  <si>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</si>
  <si>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</si>
  <si>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</si>
  <si>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</si>
  <si>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</si>
  <si>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</si>
  <si>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</si>
  <si>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</si>
  <si>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</si>
  <si>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</si>
  <si>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</si>
  <si>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</si>
  <si>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</si>
  <si>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</si>
  <si>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</si>
  <si>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</si>
  <si>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</si>
  <si>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</si>
  <si>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</si>
  <si>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</si>
  <si>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</si>
  <si>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</si>
  <si>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</si>
  <si>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</si>
  <si>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</si>
  <si>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</si>
  <si>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</si>
  <si>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</si>
  <si>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</si>
  <si>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</si>
  <si>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</si>
  <si>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</si>
  <si>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</si>
  <si>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</si>
  <si>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</si>
  <si>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</si>
  <si>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</si>
  <si>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</si>
  <si>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</si>
  <si>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</si>
  <si>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</si>
  <si>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</si>
  <si>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</si>
  <si>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</si>
  <si>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</si>
  <si>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</si>
  <si>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</si>
  <si>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</si>
  <si>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</si>
  <si>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</si>
  <si>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</si>
  <si>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</si>
  <si>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</si>
  <si>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</si>
  <si>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</si>
  <si>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</si>
  <si>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</si>
  <si>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</si>
  <si>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</si>
  <si>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</si>
  <si>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</si>
  <si>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</si>
  <si>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</si>
  <si>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</si>
  <si>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</si>
  <si>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</si>
  <si>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</si>
  <si>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</si>
  <si>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</si>
  <si>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</si>
  <si>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</si>
  <si>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</si>
  <si>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</si>
  <si>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</si>
  <si>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</si>
  <si>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</si>
  <si>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</si>
  <si>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</si>
  <si>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</si>
  <si>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</si>
  <si>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</si>
  <si>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</si>
  <si>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</si>
  <si>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</si>
  <si>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</si>
  <si>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</si>
  <si>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</si>
  <si>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</si>
  <si>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</si>
  <si>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</si>
  <si>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</si>
  <si>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</si>
  <si>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</si>
  <si>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</si>
  <si>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</si>
  <si>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</si>
  <si>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</si>
  <si>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</si>
  <si>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</si>
  <si>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</si>
  <si>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</si>
  <si>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</si>
  <si>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</si>
  <si>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</si>
  <si>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</si>
  <si>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</si>
  <si>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</si>
  <si>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</si>
  <si>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</si>
  <si>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</si>
  <si>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</si>
  <si>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</si>
  <si>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</si>
  <si>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</si>
  <si>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</si>
  <si>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</si>
  <si>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</si>
  <si>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</si>
  <si>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</si>
  <si>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</si>
  <si>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</si>
  <si>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</si>
  <si>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</si>
  <si>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</si>
  <si>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</si>
  <si>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</si>
  <si>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</si>
  <si>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</si>
  <si>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</si>
  <si>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</si>
  <si>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</si>
  <si>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</si>
  <si>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</si>
  <si>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</si>
  <si>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</si>
  <si>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</si>
  <si>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</si>
  <si>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</si>
  <si>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</si>
  <si>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</si>
  <si>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</si>
  <si>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</si>
  <si>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</si>
  <si>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</si>
  <si>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</si>
  <si>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</si>
  <si>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</si>
  <si>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</si>
  <si>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</si>
  <si>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</si>
  <si>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</si>
  <si>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</si>
  <si>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</si>
  <si>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</si>
  <si>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</si>
  <si>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</si>
  <si>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</si>
  <si>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</si>
  <si>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</si>
  <si>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</si>
  <si>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</si>
  <si>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</si>
  <si>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</si>
  <si>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</si>
  <si>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</si>
  <si>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</si>
  <si>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</si>
  <si>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</si>
  <si>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</si>
  <si>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</si>
  <si>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</si>
  <si>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</si>
  <si>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</si>
  <si>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</si>
  <si>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</si>
  <si>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</si>
  <si>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</si>
  <si>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</si>
  <si>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</si>
  <si>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</si>
  <si>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</si>
  <si>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</si>
  <si>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</si>
  <si>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</si>
  <si>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</si>
  <si>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</si>
  <si>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</si>
  <si>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</si>
  <si>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</si>
  <si>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</si>
  <si>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</si>
  <si>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</si>
  <si>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</si>
  <si>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</si>
  <si>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</si>
  <si>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</si>
  <si>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</si>
  <si>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</si>
  <si>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</si>
  <si>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</si>
  <si>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</si>
  <si>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</si>
  <si>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</si>
  <si>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</si>
  <si>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</si>
  <si>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</si>
  <si>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</si>
  <si>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</si>
  <si>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</si>
  <si>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</si>
  <si>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</si>
  <si>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</si>
  <si>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</si>
  <si>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</si>
  <si>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</si>
  <si>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</si>
  <si>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</si>
  <si>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</si>
  <si>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</si>
  <si>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</si>
  <si>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</si>
  <si>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</si>
  <si>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</si>
  <si>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</si>
  <si>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</si>
  <si>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</si>
  <si>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</si>
  <si>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</si>
  <si>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</si>
  <si>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</si>
  <si>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</si>
  <si>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</si>
  <si>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</si>
  <si>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</si>
  <si>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</si>
  <si>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</si>
  <si>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</si>
  <si>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</si>
  <si>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</si>
  <si>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</si>
  <si>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</si>
  <si>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</si>
  <si>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</si>
  <si>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</si>
  <si>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</si>
  <si>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</si>
  <si>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</si>
  <si>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</si>
  <si>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</si>
  <si>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</si>
  <si>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</si>
  <si>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</si>
  <si>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</si>
  <si>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</si>
  <si>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</si>
  <si>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</si>
  <si>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</si>
  <si>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</si>
  <si>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</si>
  <si>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</si>
  <si>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</si>
  <si>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</si>
  <si>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</si>
  <si>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</si>
  <si>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</si>
  <si>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</si>
  <si>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</si>
  <si>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</si>
  <si>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</si>
  <si>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</si>
  <si>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</si>
  <si>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</si>
  <si>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</si>
  <si>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</si>
  <si>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</si>
  <si>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</si>
  <si>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</si>
  <si>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</si>
  <si>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</si>
  <si>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</si>
  <si>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</si>
  <si>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</si>
  <si>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</si>
  <si>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</si>
  <si>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</si>
  <si>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</si>
  <si>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</si>
  <si>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</si>
  <si>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</si>
  <si>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</si>
  <si>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</si>
  <si>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</si>
  <si>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</si>
  <si>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</si>
  <si>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</si>
  <si>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</si>
  <si>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</si>
  <si>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</si>
  <si>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</si>
  <si>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</si>
  <si>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</si>
  <si>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</si>
  <si>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</si>
  <si>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</si>
  <si>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</si>
  <si>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</si>
  <si>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</si>
  <si>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</si>
  <si>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</si>
  <si>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</si>
  <si>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</si>
  <si>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</si>
  <si>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</si>
  <si>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</si>
  <si>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</si>
  <si>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</si>
  <si>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</si>
  <si>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</si>
  <si>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</si>
  <si>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</si>
  <si>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</si>
  <si>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</si>
  <si>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</si>
  <si>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</si>
  <si>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</si>
  <si>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</si>
  <si>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</si>
  <si>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</si>
  <si>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</si>
  <si>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</si>
  <si>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</si>
  <si>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</si>
  <si>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</si>
  <si>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</si>
  <si>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</si>
  <si>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</si>
  <si>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</si>
  <si>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</si>
  <si>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</si>
  <si>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</si>
  <si>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</si>
  <si>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</si>
  <si>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</si>
  <si>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</si>
  <si>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</si>
  <si>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</si>
  <si>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</si>
  <si>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</si>
  <si>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</si>
  <si>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</si>
  <si>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</si>
  <si>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</si>
  <si>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</si>
  <si>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</si>
  <si>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</si>
  <si>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</si>
  <si>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</si>
  <si>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</si>
  <si>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</si>
  <si>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</si>
  <si>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</si>
  <si>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</si>
  <si>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</si>
  <si>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</si>
  <si>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</si>
  <si>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</si>
  <si>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</si>
  <si>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</si>
  <si>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</si>
  <si>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</si>
  <si>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</si>
  <si>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</si>
  <si>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</si>
  <si>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</si>
  <si>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</si>
  <si>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</si>
  <si>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</si>
  <si>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</si>
  <si>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</si>
  <si>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</si>
  <si>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</si>
  <si>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</si>
  <si>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</si>
  <si>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</si>
  <si>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</si>
  <si>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</si>
  <si>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</si>
  <si>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</si>
  <si>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</si>
  <si>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</si>
  <si>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</si>
  <si>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</si>
  <si>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</si>
  <si>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</si>
  <si>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</si>
  <si>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</si>
  <si>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</si>
  <si>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</si>
  <si>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</si>
  <si>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</si>
  <si>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</si>
  <si>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</si>
  <si>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</si>
  <si>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</si>
  <si>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</si>
  <si>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</si>
  <si>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</si>
  <si>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</si>
  <si>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</si>
  <si>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</si>
  <si>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</si>
  <si>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</si>
  <si>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</si>
  <si>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</si>
  <si>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PCM-20251010-00000951</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</si>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</sst>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277.7642784722193</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0.25494953704037471</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45940.712704166668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45940.712704166668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45940.712704166668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45940.712704166668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45940.712704166668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45940.712704166668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45940.712704166668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45940.712704166668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45940.712704166668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45940.712704166668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45940.712704166668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45940.712704166668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45940.712704166668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45940.712704166668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45940.712704166668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45940.712704166668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45940.712704166668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45940.712704166668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45940.712704166668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45940.712704166668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45940.712704166668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45940.712704166668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45940.712704166668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45940.712704166668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45940.712704166668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45940.712704166668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45940.712704166668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45940.712704166668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45940.712704166668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45940.712704166668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45940.712704166668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45940.712704166668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45940.712704166668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45940.712704166668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45940.712704166668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45940.712704166668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45940.712704166668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45940.712704166668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45940.712704166668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45940.712704166668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45940.712704166668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45940.712704166668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45940.712704166668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45940.712704166668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45940.712704166668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45940.712704166668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45940.712704166668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45940.712704166668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45940.712704166668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45940.712704166668</v>
      </c>
      <c r="H53" s="144"/>
      <c r="I53" s="142" t="str">
        <f>IFERROR(VLOOKUP(D53,DB!A:F,6,0),"")</f>
        <v/>
      </c>
      <c r="J53" s="65" t="str">
        <f>IFERROR(VLOOKUP(D53,DB!A:G,7,0),"")</f>
        <v/>
      </c>
      <c r="K53" s="146"/>
      <c r="L53" s="147" t="str">
        <f>IFERROR(VLOOKUP(D53,DB!A:I,9,0),"")</f>
        <v/>
      </c>
      <c r="M53" s="70"/>
      <c r="N53" s="70"/>
      <c r="O53" s="70"/>
    </row>
  </sheetData>
  <customSheetViews>
    <customSheetView guid="{F6042A99-DD27-4453-835D-0834D95730CC}" filter="1" showAutoFilter="1">
      <pageMargins left="0" right="0" top="0" bottom="0" header="0" footer="0"/>
      <autoFilter ref="B1:M1" xr:uid="{A25F16E4-526A-46C6-A99C-33C79DE093EB}"/>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133.98562106481404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115.71286643518397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0.66608402777637821</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45940.712704398145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45940.712704398145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45940.712704398145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45940.712704398145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45940.712704398145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45940.712704398145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45940.712704398145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45940.712704398145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45940.712704398145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45940.712704398145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45940.712704398145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45940.712704398145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45940.712704398145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45940.712704398145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45940.712704398145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45940.712704398145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45940.712704398145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45940.712704398145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45940.712704398145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45940.712704398145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45940.712704398145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45940.712704398145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45940.712704398145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45940.712704398145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45940.712704398145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45940.712704398145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45940.712704398145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45940.712704398145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45940.712704398145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45940.712704398145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45940.712704398145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45940.712704398145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45940.712704398145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45940.712704398145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45940.712704398145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45940.712704398145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45940.712704398145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45940.712704398145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45940.712704398145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45940.712704398145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45940.712704398145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45940.712704398145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45940.712704398145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45940.712704398145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45940.712704398145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45940.712704398145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45940.712704398145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45940.712704398145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45940.712704398145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45940.712704398145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45940.712704398145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45940.712704398145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45940.712704398145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45940.712704398145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45940.712704398145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45940.712704398145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45940.712704398145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45940.712704398145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45940.712704398145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45940.712704398145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45940.712704398145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45940.712704398145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45940.712704398145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45940.712704398145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45940.712704398145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45940.712704398145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45940.712704398145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45940.712704398145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45940.712704398145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45940.712704398145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45940.712704398145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45940.712704398145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45940.712704398145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45940.712704398145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45940.712704398145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45940.712704398145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45940.712704398145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45940.712704398145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45940.712704398145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45940.712704398145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45940.712704398145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45940.712704398145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45940.712704398145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45940.712704398145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45940.712704398145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45940.712704398145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45940.712704398145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45940.712704398145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45940.712704398145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45940.712704398145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45940.712704398145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45940.712704398145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45940.712704398145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45940.712704398145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45940.712704398145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45940.712704398145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45940.712704398145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45940.712704398145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45940.712704398145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45940.712704398145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45940.712704398145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45940.712704398145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45940.712704398145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45940.712704398145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45940.712704398145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45940.712704398145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45940.712704398145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45940.712704398145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45940.712704398145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45940.712704398145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45940.712704398145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45940.712704398145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45940.712704398145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45940.712704398145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45940.712704398145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45940.712704398145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45940.712704398145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45940.712704398145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45940.712704398145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45940.712704398145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45940.712704398145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45940.712704398145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45940.712704398145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45940.712704398145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45940.712704398145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45940.712704398145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45940.712704398145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45940.712704398145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45940.712704398145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45940.712704398145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45940.712704398145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45940.712704398145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45940.712704398145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45940.712704398145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45940.712704398145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45940.712704398145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45940.712704398145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45940.712704398145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45940.712704398145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45940.712704398145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45940.712704398145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45940.712704398145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45940.712704398145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45940.712704398145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45940.712704398145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45940.712704398145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45940.712704398145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45940.712704398145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45940.712704398145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45940.712704398145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45940.712704398145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45940.712704398145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45940.712704398145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45940.712704398145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45940.712704398145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45940.712704398145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45940.712704398145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45940.712704398145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45940.712704398145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45940.712704398145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45940.712704398145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45940.712704398145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45940.712704398145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45940.712704398145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45940.712704398145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45940.712704398145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45940.712704398145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45940.712704398145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45940.712704398145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45940.712704398145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45940.712704398145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45940.712704398145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45940.712704398145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45940.712704398145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45940.712704398145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45940.712704398145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45940.712704398145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45940.712704398145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45940.712704398145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45940.712704398145</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45940.712704398145</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45940.712704398145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45940.712704398145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45940.712704398145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45940.712704398145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45940.712704398145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45940.712704398145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45940.712704398145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45940.712704398145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45940.712704398145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45940.712704398145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45940.712704398145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45940.712704398145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45940.712704398145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45940.712704398145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45940.712704398145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45940.712704398145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45940.712704398145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45940.712704398145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45940.712704398145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45940.712704398145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45940.712704398145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45940.712704398145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45940.712704398145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45940.712704398145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45940.712704398145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45940.712704398145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45940.712704398145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45940.712704398145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45940.712704398145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45940.712704398145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45940.712704398145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45940.712704398145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45940.712704398145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45940.712704398145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45940.712704398145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45940.712704398145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45940.712704398145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45940.712704398145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45940.712704398145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45940.712704398145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45940.712704398145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45940.712704398145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45940.712704398145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45940.712704398145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45940.712704398145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45940.712704398145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45940.712704398145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45940.712704398145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45940.712704398145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45940.712704398145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45940.712704398145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45940.712704398145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45940.712704398145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45940.712704398145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45940.712704398145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45940.712704398145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45940.712704398145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45940.712704398145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45940.712704398145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45940.712704398145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45940.712704398145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45940.712704398145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45940.712704398145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45940.712704398145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45940.712704398145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45940.712704398145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45940.712704398145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45940.712704398145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45940.712704398145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45940.712704398145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45940.712704398145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45940.712704398145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45940.712704398145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45940.712704398145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45940.712704398145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45940.712704398145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45940.712704398145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45940.712704398145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45940.712704398145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45940.712704398145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45940.712704398145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45940.712704398145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45940.712704398145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45940.712704398145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45940.712704398145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45940.712704398145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45940.712704398145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45940.712704398145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45940.712704398145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45940.712704398145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45940.712704398145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45940.712704398145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45940.712704398145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45940.712704398145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45940.712704398145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45940.712704398145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45940.712704398145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45940.712704398145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45940.712704398145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45940.712704398145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45940.712704398145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45940.712704398145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45940.712704398145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45940.712704398145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45940.712704398145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45940.712704398145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45940.712704398145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45940.712704398145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45940.712704398145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45940.712704398145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45940.712704398145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45940.712704398145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45940.712704398145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45940.712704398145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45940.712704398145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45940.712704398145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45940.712704398145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45940.712704398145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45940.712704398145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45940.712704398145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45940.712704398145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45940.712704398145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45940.712704398145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45940.712704398145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45940.712704398145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45940.712704398145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45940.712704398145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45940.712704398145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45940.712704398145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45940.712704398145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45940.712704398145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45940.712704398145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45940.712704398145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45940.712704398145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45940.712704398145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45940.712704398145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45940.712704398145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45940.712704398145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45940.712704398145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45940.712704398145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45940.712704398145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45940.712704398145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45940.712704398145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45940.712704398145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45940.712704398145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45940.712704398145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45940.712704398145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45940.712704398145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45940.712704398145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45940.712704398145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45940.712704398145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45940.712704398145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45940.712704398145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45940.712704398145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45940.712704398145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45940.712704398145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45940.712704398145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45940.712704398145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45940.712704398145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45940.712704398145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45940.712704398145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45940.712704398145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45940.712704398145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45940.712704398145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45940.712704398145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45940.712704398145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45940.712704398145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45940.712704398145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45940.712704398145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45940.712704398145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45940.712704398145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45940.712704398145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45940.712704398145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45940.712704398145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45940.712704398145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45940.712704398145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45940.712704398145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45940.712704398145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45940.712704398145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45940.712704398145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45940.712704398145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45940.712704398145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45940.712704398145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45940.712704398145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45940.712704398145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45940.712704398145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45940.712704398145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45940.712704398145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45940.712704398145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45940.712704398145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45940.712704398145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45940.712704398145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45940.712704398145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45940.712704398145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45940.712704398145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45940.712704398145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45940.712704398145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45940.712704398145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45940.712704398145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45940.712704398145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45940.712704398145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45940.712704398145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45940.712704398145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45940.712704398145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45940.712704398145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45940.712704398145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45940.712704398145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45940.712704398145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45940.712704398145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45940.712704398145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45940.712704398145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45940.712704398145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45940.712704398145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45940.712704398145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45940.712704398145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45940.712704398145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45940.712704398145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45940.712704398145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45940.712704398145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45940.712704398145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45940.712704398145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45940.712704398145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45940.712704398145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45940.712704398145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45940.712704398145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45940.712704398145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45940.712704398145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45940.712704398145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45940.712704398145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45940.712704398145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45940.712704398145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45940.712704398145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45940.712704398145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45940.712704398145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45940.712704398145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45940.712704398145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45940.712704398145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45940.712704398145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45940.712704398145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45940.712704398145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45940.712704398145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45940.712704398145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45940.712704398145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45940.712704398145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45940.712704398145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45940.712704398145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45940.712704398145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45940.712704398145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45940.712704398145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45940.712704398145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45940.712704398145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45940.712704398145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45940.712704398145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45940.712704398145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45940.712704398145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45940.712704398145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45940.712704398145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45940.712704398145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45940.712704398145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45940.712704398145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45940.712704398145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45940.712704398145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45940.712704398145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45940.712704398145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45940.712704398145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45940.712704398145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45940.712704398145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45940.712704398145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45940.712704398145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45940.712704398145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45940.712704398145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45940.712704398145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45940.712704398145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45940.712704398145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45940.712704398145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45940.712704398145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45940.712704398145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45940.712704398145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45940.712704398145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45940.712704398145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45940.712704398145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45940.712704398145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45940.712704398145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45940.712704398145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45940.712704398145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45940.712704398145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45940.712704398145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45940.712704398145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45940.712704398145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45940.712704398145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45940.712704398145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45940.712704398145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45940.712704398145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45940.712704398145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45940.712704398145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45940.712704398145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45940.712704398145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45940.712704398145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45940.712704398145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45940.712704398145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45940.712704398145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45940.712704398145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45940.712704398145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45940.712704398145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45940.712704398145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45940.712704398145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45940.712704398145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45940.712704398145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45940.712704398145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45940.712704398145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45940.712704398145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45940.712704398145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45940.712704398145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45940.712704398145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45940.712704398145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45940.712704398145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45940.712704398145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45940.712704398145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45940.712704398145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45940.712704398145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45940.712704398145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45940.712704398145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45940.712704398145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45940.712704398145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45940.712704398145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45940.712704398145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45940.712704398145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45940.712704398145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45940.712704398145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45940.712704398145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45940.712704398145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45940.712704398145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45940.712704398145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45940.712704398145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45940.712704398145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45940.712704398145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45940.712704398145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45940.712704398145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45940.712704398145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45940.712704398145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45940.712704398145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45940.712704398145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45940.712704398145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45940.712704398145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45940.712704398145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45940.712704398145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45940.712704398145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45940.712704398145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45940.712704398145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45940.712704398145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45940.712704398145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45940.712704398145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45940.712704398145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45940.712704398145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45940.712704398145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45940.712704398145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45940.712704398145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45940.712704398145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45940.712704398145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45940.712704398145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45940.712704398145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45940.712704398145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45940.712704398145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45940.712704398145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45940.712704398145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45940.712704398145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45940.712704398145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45940.712704398145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45940.712704398145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45940.712704398145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45940.712704398145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45940.712704398145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45940.712704398145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45940.712704398145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45940.712704398145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45940.712704398145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45940.712704398145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45940.712704398145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45940.712704398145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45940.712704398145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45940.712704398145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45940.712704398145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45940.712704398145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45940.712704398145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45940.712704398145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45940.712704398145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45940.712704398145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45940.712704398145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45940.712704398145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45940.712704398145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45940.712704398145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45940.712704398145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45940.712704398145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45940.712704398145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45940.712704398145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45940.712704398145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45940.712704398145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45940.712704398145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45940.712704398145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45940.712704398145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45940.712704398145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45940.712704398145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45940.712704398145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45940.712704398145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45940.712704398145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45940.712704398145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45940.712704398145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45940.712704398145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45940.712704398145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45940.712704398145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45940.712704398145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45940.712704398145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45940.712704398145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45940.712704398145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45940.712704398145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45940.712704398145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45940.712704398145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45940.712704398145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45940.712704398145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45940.712704398145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45940.712704398145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45940.712704398145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45940.712704398145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45940.712704398145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45940.712704398145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45940.712704398145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45940.712704398145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45940.712704398145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45940.712704398145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45940.712704398145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45940.712704398145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45940.712704398145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45940.712704398145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45940.712704398145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45940.712704398145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45940.712704398145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45940.712704398145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45940.712704398145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45940.712704398145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45940.712704398145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45940.712704398145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45940.712704398145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45940.712704398145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45940.712704398145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45940.712704398145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45940.712704398145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45940.712704398145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45940.712704398145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45940.712704398145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45940.712704398145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45940.712704398145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45940.712704398145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45940.712704398145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45940.712704398145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45940.712704398145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45940.712704398145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45940.712704398145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45940.712704398145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45940.712704398145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45940.712704398145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45940.712704398145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45940.712704398145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45940.712704398145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45940.712704398145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45940.712704398145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45940.712704398145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45940.712704398145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45940.712704398145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45940.712704398145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45940.712704398145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45940.712704398145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45940.712704398145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45940.712704398145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45940.712704398145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45940.712704398145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45940.712704398145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45940.712704398145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45940.712704398145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45940.712704398145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45940.712704398145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45940.712704398145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45940.712704398145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45940.712704398145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45940.712704398145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45940.712704398145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45940.712704398145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45940.712704398145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45940.712704398145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45940.712704398145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45940.712704398145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45940.712704398145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45940.712704398145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45940.712704398145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45940.712704398145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45940.712704398145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45940.712704398145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45940.712704398145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45940.712704398145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45940.712704398145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45940.712704398145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45940.712704398145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45940.712704398145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45940.712704398145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45940.712704398145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45940.712704398145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45940.712704398145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45940.712704398145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45940.712704398145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45940.712704398145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45940.712704398145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45940.712704398145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45940.712704398145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45940.712704398145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45940.712704398145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45940.712704398145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45940.712704398145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45940.712704398145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45940.712704398145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45940.712704398145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45940.712704398145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45940.712704398145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45940.712704398145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45940.712704398145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45940.712704398145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45940.712704398145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45940.712704398145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45940.712704398145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45940.712704398145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45940.712704398145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45940.712704398145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45940.712704398145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45940.712704398145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45940.712704398145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45940.712704398145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45940.712704398145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45940.712704398145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45940.712704398145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45940.712704398145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45940.712704398145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45940.712704398145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45940.712704398145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45940.712704398145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45940.712704398145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45940.712704398145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45940.712704398145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45940.712704398145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45940.712704398145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45940.712704398145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45940.712704398145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45940.712704398145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45940.712704398145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45940.712704398145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45940.712704398145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45940.712704398145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45940.712704398145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45940.712704398145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45940.712704398145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45940.712704513891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45940.712704513891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45940.712704513891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45940.712704513891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45940.712704513891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45940.712704513891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45940.712704513891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45940.712704513891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45940.712704513891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45940.712704513891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45940.712704513891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45940.712704513891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45940.712704513891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45940.712704513891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45940.712704513891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45940.712704513891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45940.712704513891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45940.712704513891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45940.712704513891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45940.712704513891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45940.712704513891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45940.712704513891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45940.712704513891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45940.712704513891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45940.712704513891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45940.712704513891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45940.712704513891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45940.712704513891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45940.712704513891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45940.712704513891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45940.712704513891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45940.712704513891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45940.712704513891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45940.712704513891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45940.712704513891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45940.712704513891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45940.712704513891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45940.712704513891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45940.712704513891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45940.712704513891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45940.712704513891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45940.712704513891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45940.712704513891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45940.712704513891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45940.712704513891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45940.712704513891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45940.712704513891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45940.712704513891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45940.712704513891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45940.712704513891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45940.712704513891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45940.712704513891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45940.712704513891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45940.712704513891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45940.712704513891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45940.712704513891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45940.712704513891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45940.712704513891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45940.712704513891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45940.712704513891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45940.712704513891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45940.712704513891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45940.712704513891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45940.712704513891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45940.712704513891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45940.712704513891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45940.712704513891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45940.712704513891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45940.712704513891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45940.712704513891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45940.712704513891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45940.712704513891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45940.712704513891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45940.712704513891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45940.712704513891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45940.712704513891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45940.712704513891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45940.712704513891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45940.712704513891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45940.712704513891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45940.712704513891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45940.712704513891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45940.712704513891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45940.712704513891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45940.712704513891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45940.712704513891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45940.712704513891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45940.712704513891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45940.712704513891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45940.712704513891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45940.712704513891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45940.712704513891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45940.712704513891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45940.712704513891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45940.712704513891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45940.712704513891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45940.712704513891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45940.712704513891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45940.712704513891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45940.712704513891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45940.712704513891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45940.712704513891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45940.712704513891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45940.712704513891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45940.712704513891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45940.712704513891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45940.712704513891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45940.712704513891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45940.712704513891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45940.712704513891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45940.712704513891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45940.712704513891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45940.712704513891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45940.712704513891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45940.712704513891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45940.712704513891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45940.712704513891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45940.712704513891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45940.712704513891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45940.712704513891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45940.712704513891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45940.712704513891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45940.712704513891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45940.712704513891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45940.712704513891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45940.712704513891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45940.712704513891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45940.712704513891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45940.712704513891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45940.712704513891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45940.712704513891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45940.712704513891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45940.712704513891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45940.712704513891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45940.712704513891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45940.712704513891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45940.712704513891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45940.712704513891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45940.712704513891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45940.712704513891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45940.712704513891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45940.712704513891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45940.712704513891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45940.712704513891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45940.712704513891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45940.712704513891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45940.712704513891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45940.712704513891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45940.712704513891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45940.712704513891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45940.712704513891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45940.712704513891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45940.712704513891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45940.712704513891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45940.712704513891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45940.712704513891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45940.712704513891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45940.712704513891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45940.712704513891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45940.712704513891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45940.712704513891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45940.712704513891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45940.712704513891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45940.712704513891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45940.712704513891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45940.712704513891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45940.712704513891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45940.712704513891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45940.712704513891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45940.712704513891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45940.712704513891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45940.712704513891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45940.712704513891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45940.712704513891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45940.712704513891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45940.712704513891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45940.712704513891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45940.712704513891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45940.712704513891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45940.712704513891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45940.712704513891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45940.712704513891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45940.712704513891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45940.712704513891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45940.712704513891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45940.712704513891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45940.712704513891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45940.712704513891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45940.712704513891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45940.712704513891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45940.712704513891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45940.712704513891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45940.712704513891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45940.712704513891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45940.712704513891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45940.712704513891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45940.712704513891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45940.712704513891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45940.712704513891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45940.712704513891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45940.712704513891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45940.712704513891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45940.712704513891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45940.712704513891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45940.712704513891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45940.712704513891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45940.712704513891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45940.712704513891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45940.712704513891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45940.712704513891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45940.712704513891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45940.712704513891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45940.712704513891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45940.712704513891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45940.712704513891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45940.712704513891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45940.712704513891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45940.712704513891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45940.712704513891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45940.712704513891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45940.712704513891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45940.712704513891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45940.712704513891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45940.712704513891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45940.712704513891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45940.712704513891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45940.712704513891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45940.712704513891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45940.712704513891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45940.712704513891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45940.712704513891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45940.712704513891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45940.712704513891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45940.712704513891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45940.712704513891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45940.712704513891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45940.712704513891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45940.712704513891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45940.712704513891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45940.712704513891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45940.712704513891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45940.712704513891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45940.712704513891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45940.712704513891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45940.712704513891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45940.712704513891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45940.712704513891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45940.712704513891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45940.712704513891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45940.712704513891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45940.712704513891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45940.712704513891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45940.712704513891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45940.712704513891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45940.712704513891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45940.712704513891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45940.712704513891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45940.712704513891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45940.712704513891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45940.712704513891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45940.712704513891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45940.712704513891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45940.712704513891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45940.712704513891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45940.712704513891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45940.712704513891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45940.712704513891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45940.712704513891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45940.712704513891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45940.712704513891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45940.712704513891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45940.712704513891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45940.712704513891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45940.712704513891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45940.712704513891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45940.712704513891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45940.712704513891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45940.712704513891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45940.712704513891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45940.712704513891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45940.712704513891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45940.712704513891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45940.712704513891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45940.712704513891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45940.712704513891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45940.712704513891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45940.712704513891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45940.712704513891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45940.712704513891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45940.712704513891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45940.712704513891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45940.712704513891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45940.712704513891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45940.712704513891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45940.712704513891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45940.712704513891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45940.712704513891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45940.712704513891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45940.712704513891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45940.712704513891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45940.712704513891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45940.712704513891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45940.712704513891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45940.712704513891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45940.712704513891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45940.712704513891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45940.712704513891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45940.712704513891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45940.712704513891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45940.712704513891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45940.712704513891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45940.712704513891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45940.712704513891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45940.712704513891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45940.712704513891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45940.712704513891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45940.712704513891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45940.712704513891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45940.712704513891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45940.712704513891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45940.712704513891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45940.712704513891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45940.712704513891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45940.712704513891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45940.712704513891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45940.712704513891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45940.712704513891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45940.712704513891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45940.712704513891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45940.712704513891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45940.712704513891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45940.712704513891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45940.712704513891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45940.712704513891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45940.712704513891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45940.712704513891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45940.712704513891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45940.712704513891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45940.712704513891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45940.712704513891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45940.712704513891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45940.712704513891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45940.712704513891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45940.712704513891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45940.712704513891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45940.712704513891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45940.712704513891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45940.712704513891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45940.712704513891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45940.712704513891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45940.712704513891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45940.712704513891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45940.712704513891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45940.712704513891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45940.712704513891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45940.712704513891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45940.712704513891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45940.712704513891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45940.712704513891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45940.712704513891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45940.712704513891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45940.712704513891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45940.712704513891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45940.712704513891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45940.712704513891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45940.712704513891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45940.712704513891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45940.712704513891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45940.712704513891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45940.712704513891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45940.712704513891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45940.712704513891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45940.712704513891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45940.712704513891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45940.712704513891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45940.712704513891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45940.712704513891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45940.712704513891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45940.712704513891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45940.712704513891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45940.712704513891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45940.712704513891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45940.712704513891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45940.712704513891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45940.712704513891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45940.712704513891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45940.712704513891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45940.712704513891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45940.712704513891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45940.712704513891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45940.712704513891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45940.712704513891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45940.712704513891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45940.712704513891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45940.712704513891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45940.712704513891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45940.712704513891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45940.712704513891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45940.712704513891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45940.712704513891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45940.712704513891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45940.712704513891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45940.712704513891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45940.712704513891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45940.712704513891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45940.712704513891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45940.712704513891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45940.712704513891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45940.712704513891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45940.712704513891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45940.712704513891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45940.712704513891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45940.712704513891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45940.712704513891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45940.712704513891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45940.712704513891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45940.712704513891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45940.712704513891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45940.712704513891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45940.712704513891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45940.712704513891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45940.712704513891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45940.712704513891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45940.712704513891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45940.712704513891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45940.712704513891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45940.712704513891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45940.712704513891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45940.712704513891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45940.712704513891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45940.712704513891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45940.712704513891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45940.712704513891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45940.712704513891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45940.712704513891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45940.712704513891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45940.712704513891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45940.712704513891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45940.712704513891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45940.712704513891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45940.712704513891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45940.712704513891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45940.712704513891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45940.712704513891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45940.712704513891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45940.712704513891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45940.712704513891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45940.712704513891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45940.712704513891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45940.712704513891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45940.712704513891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45940.712704513891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45940.712704513891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45940.712704513891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45940.712704513891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45940.712704513891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45940.712704513891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45940.712704513891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45940.712704513891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45940.712704513891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45940.712704513891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45940.712704513891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45940.712704513891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45940.712704513891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45940.712704513891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45940.712704513891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45940.712704513891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45940.712704513891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45940.712704513891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45940.712704513891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45940.712704513891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45940.712704513891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45940.712704513891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45940.712704513891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45940.712704513891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45940.712704513891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45940.712704513891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45940.712704513891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45940.712704513891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45940.712704513891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45940.712704513891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45940.712704513891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45940.712704513891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45940.712704513891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45940.712704513891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45940.712704513891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45940.712704513891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45940.712704513891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45940.712704513891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45940.712704513891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45940.712704513891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45940.712704513891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45940.712704513891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45940.712704513891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45940.712704513891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45940.712704513891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45940.712704513891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45940.712704513891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45940.712704513891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45940.712704513891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45940.712704513891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45940.712704513891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45940.712704513891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45940.712704513891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45940.712704513891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45940.712704513891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45940.712704513891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45940.712704513891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45940.712704513891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45940.712704513891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45940.712704513891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45940.712704513891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45940.712704513891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45940.712704513891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45940.712704513891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45940.712704513891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45940.712704513891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45940.712704513891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45940.712704513891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45940.712704513891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45940.712704513891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45940.712704513891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45940.712704513891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45940.712704513891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45940.712704513891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45940.712704513891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45940.712704513891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45940.712704513891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45940.712704513891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45940.712704513891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45940.712704513891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45940.712704513891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45940.712704513891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45940.712704513891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45940.712704513891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45940.712704513891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45940.712704513891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45940.712704513891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45940.712704513891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45940.712704513891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45940.712704513891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45940.712704513891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45940.712704513891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45940.712704513891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45940.712704513891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45940.712704513891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45940.712704513891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45940.712704513891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45940.712704513891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45940.712704513891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45940.712704513891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45940.712704513891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45940.712704513891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45940.712704513891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45940.712704513891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45940.712704513891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45940.712704513891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45940.712704513891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45940.712704513891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45940.712704513891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45940.712704513891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45940.712704513891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45940.712704513891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45940.712704513891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45940.712704513891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45940.712704513891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45940.712704513891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45940.712704513891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45940.712704513891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45940.712704513891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45940.712704513891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45940.712704513891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45940.712704513891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45940.712704513891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45940.712704513891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45940.712704513891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45940.712704513891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45940.712704513891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45940.712704513891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45940.712704513891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45940.712704513891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45940.712704513891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45940.712704513891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45940.712704513891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45940.712704513891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45940.712704513891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45940.712704513891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45940.712704513891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45940.712704513891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45940.712704513891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45940.712704513891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45940.712704513891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45940.712704513891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45940.712704513891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45940.712704513891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45940.712704513891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45940.712704513891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45940.712704513891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45940.712704513891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45940.712704513891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45940.712704513891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45940.712704513891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45940.712704513891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45940.712704513891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45940.712704513891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45940.712704513891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45940.712704513891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45940.712704513891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45940.712704513891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45940.712704513891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45940.712704513891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45940.712704513891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45940.712704513891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45940.712704513891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45940.712704513891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45940.712704513891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45940.712704513891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45940.712704513891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45940.712704513891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45940.712704513891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45940.712704513891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45940.712704513891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45940.712704513891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45940.712704513891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45940.712704513891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45940.712704513891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45940.712704513891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45940.712704513891</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237.23198657407193</v>
      </c>
      <c r="H2" s="105">
        <v>45703.474768518521</v>
      </c>
      <c r="I2" s="102" t="str">
        <f>IFERROR(VLOOKUP(D2,DB!A:F,6,0),"")</f>
        <v>SCECO</v>
      </c>
      <c r="J2" s="102" t="str">
        <f>IFERROR(VLOOKUP(D2,DB!A:G,7,0),"")</f>
        <v>Dead</v>
      </c>
      <c r="K2" s="107" t="s">
        <v>39057</v>
      </c>
      <c r="L2" s="99" t="str">
        <f>IFERROR(VLOOKUP(D2,DB!A:I,9,0),"")</f>
        <v>Latis</v>
      </c>
    </row>
    <row r="3" spans="1:16" ht="15" customHeight="1">
      <c r="A3" s="127"/>
      <c r="B3" s="127" t="str">
        <f>IFERROR(VLOOKUP(D3,DB!A:K,11,0),"")</f>
        <v/>
      </c>
      <c r="C3" s="128"/>
      <c r="D3" s="129"/>
      <c r="E3" s="104"/>
      <c r="F3" s="131"/>
      <c r="G3" s="132">
        <f ca="1">IFERROR(NOW()-F3,"")</f>
        <v>45940.712704398145</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45940.712704398145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45940.712704398145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45940.712704398145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45940.712704398145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45940.712704398145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45940.712704398145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45940.712704398145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45940.712704398145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45940.712704398145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45940.712704398145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45940.712704398145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99"/>
      <c r="E15" s="104"/>
      <c r="F15" s="131"/>
      <c r="G15" s="132">
        <f ca="1">IFERROR(NOW()-F15,"")</f>
        <v>45940.712704398145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45940.712704398145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45940.712704398145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45940.712704398145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45940.712704398145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45940.712704398145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45940.712704398145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45940.712704398145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45940.712704398145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45940.712704398145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45940.712704398145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45940.712704398145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45940.712704398145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45940.712704398145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45940.712704398145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45940.712704398145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45940.712704398145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45940.712704398145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45940.712704398145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45940.712704398145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45940.712704398145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45940.712704398145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45940.712704398145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45940.712704398145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45940.712704398145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45940.712704398145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45940.712704398145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45940.712704398145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45940.712704398145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45940.712704398145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45940.712704398145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45940.712704398145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45940.712704398145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45940.712704398145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45940.712704398145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45940.712704398145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45940.712704398145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45940.712704398145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45940.712704398145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45940.712704398145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45940.712704398145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45940.712704398145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45940.712704398145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45940.712704398145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45940.712704398145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45940.712704398145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45940.712704398145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45940.712704398145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45940.712704398145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45940.712704398145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45940.712704398145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45940.712704398145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45940.712704398145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45940.712704398145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45940.712704398145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45940.712704398145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45940.712704398145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45940.712704398145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45940.712704398145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45940.712704398145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45940.712704398145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45940.712704398145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45940.712704398145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45940.712704398145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45940.712704398145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45940.712704398145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45940.712704398145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45940.712704398145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45940.712704398145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45940.712704398145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45940.712704398145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45940.712704398145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45940.712704398145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45940.712704398145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45940.712704398145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45940.712704398145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45940.712704398145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45940.712704398145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45940.712704398145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45940.712704398145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45940.712704398145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45940.712704398145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45940.712704398145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45940.712704398145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45940.712704398145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45940.712704398145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45940.712704398145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45940.712704398145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45940.712704398145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45940.712704398145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45940.712704398145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45940.712704398145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45940.712704398145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45940.712704398145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45940.712704398145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45940.712704398145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45940.712704398145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45940.712704398145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45940.712704398145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45940.712704398145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45940.712704398145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45940.712704398145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45940.712704398145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45940.712704398145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45940.712704398145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45940.712704398145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45940.712704398145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45940.712704398145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45940.712704398145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45940.712704398145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45940.712704398145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45940.712704398145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45940.712704398145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45940.712704398145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45940.712704398145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45940.712704398145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45940.712704398145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45940.712704398145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45940.712704398145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45940.712704398145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45940.712704398145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45940.712704398145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45940.712704398145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45940.712704398145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45940.712704398145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45940.712704398145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45940.712704398145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45940.712704398145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45940.712704398145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45940.712704398145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45940.712704398145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45940.712704398145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45940.712704398145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45940.712704398145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45940.712704398145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45940.712704398145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45940.712704398145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45940.712704398145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45940.712704398145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45940.712704398145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45940.712704398145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45940.712704398145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45940.712704398145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45940.712704398145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45940.712704398145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45940.712704398145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45940.712704398145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45940.712704398145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45940.712704398145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45940.712704398145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45940.712704398145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45940.712704398145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45940.712704398145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45940.712704398145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45940.712704398145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45940.712704398145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45940.712704398145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45940.712704398145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45940.712704398145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45940.712704398145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45940.712704398145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45940.712704398145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45940.712704398145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45940.712704398145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45940.712704398145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45940.712704398145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45940.712704398145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45940.712704398145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45940.712704398145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45940.712704398145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45940.712704398145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45940.712704398145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45940.712704398145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45940.712704398145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45940.712704398145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45940.712704398145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45940.712704398145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45940.712704398145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45940.712704398145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45940.712704398145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45940.712704398145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45940.712704398145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45940.712704398145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45940.712704398145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45940.712704398145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45940.712704398145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45940.712704398145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45940.712704398145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45940.712704398145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45940.712704398145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45940.712704398145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45940.712704398145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45940.712704398145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45940.712704398145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45940.712704398145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45940.712704398145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45940.712704398145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45940.712704398145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45940.712704398145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45940.712704398145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45940.712704398145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45940.712704398145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45940.712704398145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45940.712704398145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45940.712704398145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45940.712704398145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45940.712704398145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45940.712704398145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45940.712704398145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45940.712704398145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45940.712704398145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45940.712704398145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45940.712704398145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45940.712704398145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45940.712704398145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45940.712704398145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45940.712704398145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45940.712704398145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45940.712704398145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45940.712704398145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45940.712704398145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45940.712704398145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45940.712704398145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45940.712704398145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45940.712704398145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45940.712704398145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45940.712704398145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45940.712704398145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45940.712704398145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45940.712704398145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45940.712704398145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45940.712704398145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45940.712704398145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45940.712704398145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45940.712704398145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45940.712704398145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45940.712704398145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45940.712704398145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45940.712704398145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45940.712704398145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45940.712704398145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45940.712704398145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45940.712704398145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45940.712704398145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45940.712704398145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45940.712704398145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45940.712704398145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45940.712704398145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45940.712704398145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45940.712704398145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45940.712704398145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45940.712704398145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45940.712704398145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45940.712704398145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45940.712704398145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45940.712704398145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45940.712704398145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45940.712704398145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45940.712704398145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45940.712704398145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45940.712704398145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45940.712704398145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45940.712704398145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45940.712704398145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45940.712704398145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45940.712704398145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45940.712704398145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45940.712704398145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45940.712704398145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45940.712704398145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45940.712704398145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45940.712704398145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45940.712704398145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45940.712704398145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45940.712704398145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45940.712704398145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45940.712704398145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45940.712704398145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45940.712704398145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45940.712704398145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45940.712704398145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45940.712704398145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45940.712704398145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45940.712704398145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45940.712704398145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45940.712704398145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45940.712704398145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45940.712704398145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45940.712704398145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45940.712704398145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45940.712704398145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45940.712704398145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45940.712704398145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45940.712704398145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45940.712704398145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45940.712704398145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45940.712704398145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45940.712704398145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45940.712704398145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45940.712704398145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45940.712704398145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45940.712704398145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45940.712704398145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45940.712704398145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45940.712704398145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45940.712704398145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45940.712704398145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45940.712704398145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45940.712704398145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45940.712704398145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45940.712704398145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45940.712704398145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45940.712704398145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45940.712704398145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45940.712704398145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45940.712704398145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45940.712704398145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45940.712704398145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45940.712704398145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45940.712704398145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45940.712704398145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45940.712704398145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45940.712704398145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45940.712704398145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45940.712704398145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45940.712704398145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45940.712704398145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45940.712704398145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45940.712704398145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45940.712704398145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45940.712704398145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45940.712704398145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45940.712704398145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45940.712704398145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45940.712704398145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45940.712704398145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45940.712704398145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45940.712704398145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45940.712704398145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45940.712704398145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45940.712704398145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45940.712704398145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45940.712704398145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45940.712704398145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45940.712704398145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45940.712704398145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45940.712704398145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45940.712704398145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45940.712704398145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45940.712704398145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45940.712704398145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45940.712704398145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45940.712704398145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45940.712704398145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45940.712704398145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45940.712704398145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45940.712704398145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45940.712704398145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45940.712704398145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45940.712704398145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45940.712704398145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45940.712704398145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45940.712704398145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45940.712704398145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45940.712704398145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45940.712704398145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45940.712704398145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45940.712704398145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45940.712704398145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45940.712704398145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45940.712704398145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45940.712704398145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45940.712704398145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45940.712704398145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45940.712704398145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45940.712704398145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45940.712704398145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45940.712704398145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45940.712704398145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45940.712704398145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45940.712704398145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45940.712704398145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45940.712704398145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45940.712704398145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45940.712704398145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45940.712704398145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45940.712704398145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45940.712704398145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45940.712704398145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45940.712704398145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45940.712704398145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45940.712704398145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45940.712704398145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45940.712704398145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45940.712704398145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45940.712704398145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45940.712704398145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45940.712704398145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45940.712704398145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45940.712704398145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45940.712704398145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45940.712704398145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45940.712704398145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45940.712704398145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45940.712704398145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45940.712704398145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45940.712704398145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45940.712704398145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45940.712704398145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45940.712704398145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45940.712704398145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45940.712704398145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45940.712704398145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45940.712704398145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45940.712704398145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45940.712704398145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45940.712704398145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45940.712704398145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45940.712704398145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45940.712704398145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45940.712704398145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45940.712704398145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45940.712704398145</v>
      </c>
      <c r="H437" s="131"/>
      <c r="I437" s="127" t="str">
        <f>IFERROR(VLOOKUP(D437,DB!A:F,6,0),"")</f>
        <v/>
      </c>
      <c r="J437" s="127" t="str">
        <f>IFERROR(VLOOKUP(D437,DB!A:G,7,0),"")</f>
        <v/>
      </c>
      <c r="K437" s="133"/>
      <c r="L437" s="129" t="str">
        <f>IFERROR(VLOOKUP(D437,DB!A:I,9,0),"")</f>
        <v/>
      </c>
    </row>
    <row r="438" spans="1:12" ht="15" customHeight="1">
      <c r="A438" s="134"/>
      <c r="B438" s="134" t="str">
        <f>IFERROR(VLOOKUP(D438,DB!A:K,11,0),"")</f>
        <v/>
      </c>
      <c r="C438" s="135"/>
      <c r="D438" s="136"/>
      <c r="E438" s="137"/>
      <c r="F438" s="138"/>
      <c r="G438" s="139">
        <f ca="1">IFERROR(NOW()-F438,"")</f>
        <v>45940.712704398145</v>
      </c>
      <c r="H438" s="138"/>
      <c r="I438" s="134" t="str">
        <f>IFERROR(VLOOKUP(D438,DB!A:F,6,0),"")</f>
        <v/>
      </c>
      <c r="J438" s="134" t="str">
        <f>IFERROR(VLOOKUP(D438,DB!A:G,7,0),"")</f>
        <v/>
      </c>
      <c r="K438" s="140"/>
      <c r="L438" s="136" t="str">
        <f>IFERROR(VLOOKUP(D438,DB!A:I,9,0),"")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2">
        <f ca="1">IFERROR(NOW()-F2,"")</f>
        <v>48.880643981479807</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39045</v>
      </c>
      <c r="F3" s="38">
        <v>45926.188877314817</v>
      </c>
      <c r="G3" s="162">
        <f t="shared" ref="G3" ca="1" si="0">IFERROR(NOW()-F3,"")</f>
        <v>14.523826851851481</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t="shared" ref="G4:G7" ca="1" si="1">IFERROR(NOW()-F4,"")</f>
        <v>45940.712704166668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45940.712704166668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45940.712704166668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45940.712704166668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45940.712704166668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45940.712704166668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45940.712704166668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45940.712704166668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45940.712704166668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45940.712704166668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45940.712704166668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45940.712704166668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45940.712704166668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45940.712704166668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45940.712704166668</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45940.712704166668</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45940.712704166668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45940.712704166668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45940.712704166668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45940.712704166668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45940.712704166668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45940.712704166668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45940.712704166668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45940.712704166668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45940.712704166668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45940.712704166668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45940.712704166668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45940.712704166668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45940.712704166668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45940.712704166668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45940.712704166668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45940.712704166668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45940.712704166668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45940.712704166668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45940.712704166668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45940.712704166668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45940.712704166668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45940.712704166668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45940.712704166668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45940.712704166668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45940.712704166668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45940.712704166668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45940.712704166668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45940.712704166668</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45940.712704166668</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45940.712704166668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45940.712704166668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45940.712704166668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45940.712704166668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45940.712704166668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45940.712704166668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45940.712704166668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45940.712704166668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45940.712704166668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45940.712704166668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45940.712704166668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45940.712704166668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45940.712704166668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45940.712704166668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45940.712704166668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45940.712704166668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45940.712704166668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45940.712704166668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45940.712704166668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45940.712704166668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45940.712704166668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45940.712704166668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45940.712704166668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45940.712704166668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45940.712704166668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45940.712704166668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45940.712704166668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45940.712704166668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45940.712704166668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45940.712704166668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45940.712704166668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45940.712704166668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45940.712704166668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45940.712704166668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45940.712704166668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45940.712704166668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45940.712704166668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45940.712704166668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45940.712704166668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45940.712704166668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45940.712704166668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45940.712704166668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45940.712704166668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45940.712704166668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45940.712704166668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45940.712704166668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45940.712704166668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45940.712704166668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45940.712704166668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45940.712704166668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45940.712704166668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45940.712704166668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45940.712704166668</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45940.712704166668</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0"/>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13.939856944445637</v>
      </c>
      <c r="H2" s="152">
        <v>45927.449074074102</v>
      </c>
      <c r="I2" s="149" t="str">
        <f>IFERROR(VLOOKUP(D2,DB!A:F,6,0),"")</f>
        <v>SCECO</v>
      </c>
      <c r="J2" s="149" t="str">
        <f>IFERROR(VLOOKUP(D2,DB!A:G,7,0),"")</f>
        <v>Weak</v>
      </c>
      <c r="K2" s="148"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1.1836416666701552</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6.8317319444468012</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45939.858101851853</v>
      </c>
      <c r="G5" s="151">
        <f ca="1">IFERROR(NOW()-F5,"-")</f>
        <v>0.85460231481556548</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39070</v>
      </c>
      <c r="B6" s="157" t="str">
        <f>IFERROR(VLOOKUP(D6,DB!A:K,11,0),"")</f>
        <v>R6</v>
      </c>
      <c r="C6" s="157">
        <v>1</v>
      </c>
      <c r="D6" s="156" t="s">
        <v>33325</v>
      </c>
      <c r="E6" s="156" t="s">
        <v>38964</v>
      </c>
      <c r="F6" s="113">
        <v>45940.650752314818</v>
      </c>
      <c r="G6" s="162">
        <f ca="1">IFERROR(NOW()-F6,"-")</f>
        <v>6.1951851850608364E-2</v>
      </c>
      <c r="H6" s="113">
        <v>45940.45071759259</v>
      </c>
      <c r="I6" s="157" t="str">
        <f>IFERROR(VLOOKUP(D6,DB!A:F,6,0),"")</f>
        <v>Generator-SG</v>
      </c>
      <c r="J6" s="157" t="str">
        <f>IFERROR(VLOOKUP(D6,DB!A:G,7,0),"")</f>
        <v>Vandalized</v>
      </c>
      <c r="K6" s="160" t="s">
        <v>39071</v>
      </c>
      <c r="L6" s="158" t="str">
        <f>IFERROR(VLOOKUP(D6,DB!A:I,9,0),"")</f>
        <v>Latis</v>
      </c>
    </row>
    <row r="7" spans="1:16383" ht="31.5" customHeight="1">
      <c r="A7" s="110" t="s">
        <v>39072</v>
      </c>
      <c r="B7" s="157" t="str">
        <f>IFERROR(VLOOKUP(D7,DB!A:K,11,0),"")</f>
        <v>R6</v>
      </c>
      <c r="C7" s="157">
        <v>2</v>
      </c>
      <c r="D7" s="156" t="s">
        <v>32656</v>
      </c>
      <c r="E7" s="156" t="s">
        <v>38964</v>
      </c>
      <c r="F7" s="113">
        <v>45940.66783564815</v>
      </c>
      <c r="G7" s="162">
        <f ca="1">IFERROR(NOW()-F7,"-")</f>
        <v>4.4868518518342171E-2</v>
      </c>
      <c r="H7" s="113">
        <v>45940.661145833335</v>
      </c>
      <c r="I7" s="157" t="str">
        <f>IFERROR(VLOOKUP(D7,DB!A:F,6,0),"")</f>
        <v>Generator-DG</v>
      </c>
      <c r="J7" s="157" t="str">
        <f>IFERROR(VLOOKUP(D7,DB!A:G,7,0),"")</f>
        <v>Vandalized</v>
      </c>
      <c r="K7" s="160" t="s">
        <v>39073</v>
      </c>
      <c r="L7" s="158" t="str">
        <f>IFERROR(VLOOKUP(D7,DB!A:I,9,0),"")</f>
        <v>Latis</v>
      </c>
    </row>
    <row r="8" spans="1:16383" ht="31.5" customHeight="1">
      <c r="A8" s="110"/>
      <c r="B8" s="157" t="str">
        <f>IFERROR(VLOOKUP(D8,DB!A:K,11,0),"")</f>
        <v/>
      </c>
      <c r="C8" s="157"/>
      <c r="D8" s="166"/>
      <c r="E8" s="156"/>
      <c r="F8" s="113"/>
      <c r="G8" s="162">
        <f ca="1">IFERROR(NOW()-F8,"-")</f>
        <v>45940.712704166668</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6"/>
      <c r="E9" s="156"/>
      <c r="F9" s="113"/>
      <c r="G9" s="162">
        <f ca="1">IFERROR(NOW()-F9,"-")</f>
        <v>45940.712704166668</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45940.712704166668</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ca="1">IFERROR(NOW()-F11,"-")</f>
        <v>45940.712704166668</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6"/>
      <c r="F12" s="113"/>
      <c r="G12" s="162">
        <f ca="1">IFERROR(NOW()-F12,"-")</f>
        <v>45940.712704166668</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ca="1">IFERROR(NOW()-F13,"-")</f>
        <v>45940.712704166668</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62">
        <f ca="1">IFERROR(NOW()-F14,"-")</f>
        <v>45940.712704166668</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45940.712704166668</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45940.712704166668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45940.712704166668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45940.712704166668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45940.712704166668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45940.712704166668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45940.712704166668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45940.712704166668</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45940.712704166668</v>
      </c>
      <c r="H23" s="113"/>
      <c r="I23" s="157" t="str">
        <f>IFERROR(VLOOKUP(D23,DB!A:F,6,0),"")</f>
        <v/>
      </c>
      <c r="J23" s="157" t="str">
        <f>IFERROR(VLOOKUP(D23,DB!A:G,7,0),"")</f>
        <v/>
      </c>
      <c r="K23" s="160"/>
      <c r="L23" s="158" t="str">
        <f>IFERROR(VLOOKUP(D23,DB!A:I,9,0),"")</f>
        <v/>
      </c>
    </row>
    <row r="24" spans="1:12" ht="31.5" customHeight="1">
      <c r="A24" s="110"/>
      <c r="B24" s="109" t="str">
        <f>IFERROR(VLOOKUP(D24,DB!A:K,11,0),"")</f>
        <v/>
      </c>
      <c r="C24" s="111"/>
      <c r="D24" s="109"/>
      <c r="E24" s="112"/>
      <c r="F24" s="113"/>
      <c r="G24" s="81">
        <f ca="1">IFERROR(NOW()-F24,"-")</f>
        <v>45940.712704166668</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45940.712704166668</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45940.712704166668</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45940.712704166668</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45940.712704166668</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45940.712704166668</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45940.712704166668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45940.712704166668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45940.712704166668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45940.712704166668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45940.712704166668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45940.712704166668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45940.712704166668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45940.712704166668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45940.712704166668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45940.712704166668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45940.712704166668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45940.712704166668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45940.712704166668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45940.712704166668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45940.712704166668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45940.712704166668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45940.712704166668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45940.712704166668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45940.712704166668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45940.712704166668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45940.712704166668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45940.712704166668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45940.712704166668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45940.712704166668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45940.712704166668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45940.712704166668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45940.712704166668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45940.712704166668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45940.712704166668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45940.712704166668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45940.712704166668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45940.712704166668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45940.712704166668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45940.712704166668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45940.712704166668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45940.712704166668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45940.712704166668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45940.712704166668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45940.712704166668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45940.712704166668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45940.712704166668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45940.712704166668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45940.712704166668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45940.712704166668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45940.712704166668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45940.712704166668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45940.712704166668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45940.712704166668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45940.712704166668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45940.712704166668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45940.712704166668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45940.712704166668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45940.712704166668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45940.712704166668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45940.712704166668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45940.712704166668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45940.712704166668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45940.712704166668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45940.712704166668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45940.712704166668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45940.712704166668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45940.712704166668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45940.712704166668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45940.712704166668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45940.712704166668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45940.712704166668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45940.712704166668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45940.712704166668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45940.712704166668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45940.712704166668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45940.712704166668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45940.712704166668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45940.712704166668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45940.712704166668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45940.712704166668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45940.712704166668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45940.712704166668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45940.712704166668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45940.712704166668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45940.712704166668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45940.712704166668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45940.712704166668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45940.712704166668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45940.712704166668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45940.712704166668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45940.712704166668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45940.712704166668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45940.712704166668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45940.712704166668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45940.712704166668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45940.712704166668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45940.712704166668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45940.712704166668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45940.712704166668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45940.712704166668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45940.712704166668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45940.712704166668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45940.712704166668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45940.712704166668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45940.712704166668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45940.712704166668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45940.712704166668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45940.712704166668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45940.712704166668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45940.712704166668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45940.712704166668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45940.712704166668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45940.712704166668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45940.712704166668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45940.712704166668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45940.712704166668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45940.712704166668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45940.712704166668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45940.712704166668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45940.712704166668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45940.712704166668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45940.712704166668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45940.712704166668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45940.712704166668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45940.712704166668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45940.712704166668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45940.712704166668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45940.712704166668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45940.712704166668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45940.712704166668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45940.712704166668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45940.712704166668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45940.712704166668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45940.712704166668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45940.712704166668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45940.712704166668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45940.712704166668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45940.712704166668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45940.712704166668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45940.712704166668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45940.712704166668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45940.712704166668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45940.712704166668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45940.712704166668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45940.712704166668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45940.712704166668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45940.712704166668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45940.712704166668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45940.712704166668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45940.712704166668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45940.712704166668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45940.712704166668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45940.712704166668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45940.712704166668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45940.712704166668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45940.712704166668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45940.712704166668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45940.712704166668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45940.712704166668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45940.712704166668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45940.712704166668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45940.712704166668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45940.712704166668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45940.712704166668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45940.712704166668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45940.712704166668</v>
      </c>
      <c r="H190" s="113"/>
      <c r="I190" s="109" t="str">
        <f>IFERROR(VLOOKUP(D190,DB!A:F,6,0),"")</f>
        <v/>
      </c>
      <c r="J190" s="108" t="str">
        <f>IFERROR(VLOOKUP(D190,DB!A:G,7,0),"")</f>
        <v/>
      </c>
      <c r="K190" s="114"/>
      <c r="L190" s="115" t="str">
        <f>IFERROR(VLOOKUP(D190,DB!A:I,9,0),"")</f>
        <v/>
      </c>
    </row>
  </sheetData>
  <dataValidations count="2">
    <dataValidation allowBlank="1" showInputMessage="1" showErrorMessage="1" sqref="E1" xr:uid="{380493DB-286A-4683-AF55-C78F04945A49}"/>
    <dataValidation type="list" allowBlank="1" showInputMessage="1" showErrorMessage="1" sqref="E3 E5:E1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2025-10-10T14:08:21Z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