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21" documentId="13_ncr:1_{F6CB121F-512D-4AA6-A0C1-0FB36C537598}" xr6:coauthVersionLast="47" xr6:coauthVersionMax="47" xr10:uidLastSave="{C5362836-9C0F-4473-81E2-8439113AB44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<sst xmlns="http://schemas.openxmlformats.org/spreadsheetml/2006/main" count="178578" uniqueCount="39074">
  <si>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</si>
  <si>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</si>
  <si>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</si>
  <si>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</si>
  <si>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</si>
  <si>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</si>
  <si>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</si>
  <si>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</si>
  <si>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</si>
  <si>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</si>
  <si>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</si>
  <si>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</si>
  <si>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</si>
  <si>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</si>
  <si>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</si>
  <si>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</si>
  <si>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</si>
  <si>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</si>
  <si>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</si>
  <si>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</si>
  <si>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</si>
  <si>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</si>
  <si>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</si>
  <si>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</si>
  <si>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</si>
  <si>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</si>
  <si>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</si>
  <si>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</si>
  <si>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</si>
  <si>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</si>
  <si>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</si>
  <si>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</si>
  <si>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</si>
  <si>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</si>
  <si>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</si>
  <si>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</si>
  <si>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</si>
  <si>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</si>
  <si>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</si>
  <si>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</si>
  <si>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</si>
  <si>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</si>
  <si>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</si>
  <si>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</si>
  <si>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</si>
  <si>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</si>
  <si>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</si>
  <si>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</si>
  <si>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</si>
  <si>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</si>
  <si>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</si>
  <si>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</si>
  <si>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</si>
  <si>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</si>
  <si>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</si>
  <si>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</si>
  <si>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</si>
  <si>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</si>
  <si>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</si>
  <si>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</si>
  <si>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</si>
  <si>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</si>
  <si>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</si>
  <si>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</si>
  <si>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</si>
  <si>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</si>
  <si>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</si>
  <si>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</si>
  <si>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</si>
  <si>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</si>
  <si>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</si>
  <si>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</si>
  <si>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</si>
  <si>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</si>
  <si>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</si>
  <si>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</si>
  <si>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</si>
  <si>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</si>
  <si>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</si>
  <si>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</si>
  <si>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</si>
  <si>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</si>
  <si>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</si>
  <si>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</si>
  <si>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</si>
  <si>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</si>
  <si>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</si>
  <si>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</si>
  <si>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</si>
  <si>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</si>
  <si>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</si>
  <si>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</si>
  <si>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</si>
  <si>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</si>
  <si>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</si>
  <si>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</si>
  <si>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</si>
  <si>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</si>
  <si>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</si>
  <si>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</si>
  <si>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</si>
  <si>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</si>
  <si>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</si>
  <si>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</si>
  <si>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</si>
  <si>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</si>
  <si>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</si>
  <si>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</si>
  <si>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</si>
  <si>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</si>
  <si>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</si>
  <si>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</si>
  <si>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</si>
  <si>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</si>
  <si>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</si>
  <si>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</si>
  <si>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</si>
  <si>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</si>
  <si>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</si>
  <si>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</si>
  <si>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</si>
  <si>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</si>
  <si>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</si>
  <si>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</si>
  <si>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</si>
  <si>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</si>
  <si>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</si>
  <si>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</si>
  <si>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</si>
  <si>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</si>
  <si>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</si>
  <si>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</si>
  <si>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</si>
  <si>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</si>
  <si>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</si>
  <si>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</si>
  <si>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</si>
  <si>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</si>
  <si>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</si>
  <si>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</si>
  <si>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</si>
  <si>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</si>
  <si>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</si>
  <si>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</si>
  <si>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</si>
  <si>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</si>
  <si>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</si>
  <si>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</si>
  <si>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</si>
  <si>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</si>
  <si>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</si>
  <si>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</si>
  <si>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</si>
  <si>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</si>
  <si>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</si>
  <si>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</si>
  <si>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</si>
  <si>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</si>
  <si>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</si>
  <si>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</si>
  <si>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</si>
  <si>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</si>
  <si>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</si>
  <si>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</si>
  <si>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</si>
  <si>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</si>
  <si>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</si>
  <si>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</si>
  <si>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</si>
  <si>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</si>
  <si>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</si>
  <si>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</si>
  <si>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</si>
  <si>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</si>
  <si>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</si>
  <si>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</si>
  <si>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</si>
  <si>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</si>
  <si>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</si>
  <si>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</si>
  <si>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</si>
  <si>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</si>
  <si>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</si>
  <si>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</si>
  <si>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</si>
  <si>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</si>
  <si>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</si>
  <si>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</si>
  <si>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</si>
  <si>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</si>
  <si>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</si>
  <si>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</si>
  <si>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</si>
  <si>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</si>
  <si>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</si>
  <si>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</si>
  <si>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</si>
  <si>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</si>
  <si>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</si>
  <si>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</si>
  <si>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</si>
  <si>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</si>
  <si>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</si>
  <si>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</si>
  <si>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</si>
  <si>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</si>
  <si>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</si>
  <si>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</si>
  <si>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</si>
  <si>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</si>
  <si>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</si>
  <si>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</si>
  <si>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</si>
  <si>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</si>
  <si>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</si>
  <si>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</si>
  <si>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</si>
  <si>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</si>
  <si>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</si>
  <si>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</si>
  <si>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</si>
  <si>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</si>
  <si>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</si>
  <si>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</si>
  <si>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</si>
  <si>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</si>
  <si>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</si>
  <si>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</si>
  <si>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</si>
  <si>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</si>
  <si>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</si>
  <si>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</si>
  <si>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</si>
  <si>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</si>
  <si>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</si>
  <si>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</si>
  <si>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</si>
  <si>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</si>
  <si>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</si>
  <si>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</si>
  <si>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</si>
  <si>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</si>
  <si>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</si>
  <si>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</si>
  <si>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</si>
  <si>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</si>
  <si>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</si>
  <si>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</si>
  <si>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</si>
  <si>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</si>
  <si>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</si>
  <si>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</si>
  <si>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</si>
  <si>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</si>
  <si>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</si>
  <si>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</si>
  <si>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</si>
  <si>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</si>
  <si>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</si>
  <si>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</si>
  <si>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</si>
  <si>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</si>
  <si>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</si>
  <si>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</si>
  <si>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</si>
  <si>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</si>
  <si>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</si>
  <si>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</si>
  <si>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</si>
  <si>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</si>
  <si>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</si>
  <si>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</si>
  <si>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</si>
  <si>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</si>
  <si>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</si>
  <si>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</si>
  <si>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</si>
  <si>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</si>
  <si>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</si>
  <si>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</si>
  <si>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</si>
  <si>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</si>
  <si>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</si>
  <si>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</si>
  <si>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</si>
  <si>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</si>
  <si>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</si>
  <si>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</si>
  <si>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</si>
  <si>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</si>
  <si>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</si>
  <si>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</si>
  <si>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</si>
  <si>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</si>
  <si>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</si>
  <si>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</si>
  <si>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</si>
  <si>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</si>
  <si>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</si>
  <si>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</si>
  <si>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</si>
  <si>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</si>
  <si>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</si>
  <si>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</si>
  <si>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</si>
  <si>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</si>
  <si>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</si>
  <si>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</si>
  <si>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</si>
  <si>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</si>
  <si>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</si>
  <si>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</si>
  <si>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</si>
  <si>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</si>
  <si>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</si>
  <si>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</si>
  <si>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</si>
  <si>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</si>
  <si>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</si>
  <si>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</si>
  <si>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</si>
  <si>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</si>
  <si>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</si>
  <si>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</si>
  <si>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</si>
  <si>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</si>
  <si>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</si>
  <si>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</si>
  <si>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</si>
  <si>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</si>
  <si>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</si>
  <si>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</si>
  <si>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</si>
  <si>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</si>
  <si>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</si>
  <si>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</si>
  <si>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</si>
  <si>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</si>
  <si>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</si>
  <si>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</si>
  <si>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</si>
  <si>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</si>
  <si>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</si>
  <si>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</si>
  <si>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</si>
  <si>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</si>
  <si>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</si>
  <si>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</si>
  <si>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</si>
  <si>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</si>
  <si>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</si>
  <si>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</si>
  <si>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</si>
  <si>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</si>
  <si>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</si>
  <si>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</si>
  <si>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</si>
  <si>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</si>
  <si>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</si>
  <si>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</si>
  <si>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</si>
  <si>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</si>
  <si>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</si>
  <si>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</si>
  <si>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</si>
  <si>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</si>
  <si>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</si>
  <si>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</si>
  <si>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</si>
  <si>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</si>
  <si>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</si>
  <si>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</si>
  <si>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</si>
  <si>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</si>
  <si>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</si>
  <si>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</si>
  <si>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</si>
  <si>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</si>
  <si>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</si>
  <si>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</si>
  <si>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</si>
  <si>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</si>
  <si>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</si>
  <si>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</si>
  <si>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</si>
  <si>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</si>
  <si>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</si>
  <si>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</si>
  <si>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</si>
  <si>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</si>
  <si>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</si>
  <si>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</si>
  <si>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</si>
  <si>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</si>
  <si>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</si>
  <si>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</si>
  <si>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</si>
  <si>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</si>
  <si>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</si>
  <si>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</si>
  <si>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</si>
  <si>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</si>
  <si>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</si>
  <si>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</si>
  <si>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</si>
  <si>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</si>
  <si>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</si>
  <si>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</si>
  <si>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</si>
  <si>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</si>
  <si>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</si>
  <si>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</si>
  <si>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</si>
  <si>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</si>
  <si>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</si>
  <si>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</si>
  <si>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</si>
  <si>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</si>
  <si>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</si>
  <si>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</si>
  <si>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</si>
  <si>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</si>
  <si>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</si>
  <si>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</si>
  <si>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</si>
  <si>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</si>
  <si>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</si>
  <si>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</si>
  <si>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</si>
  <si>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</si>
  <si>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</si>
  <si>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</si>
  <si>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</si>
  <si>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</si>
  <si>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</si>
  <si>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</si>
  <si>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</si>
  <si>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</si>
  <si>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</si>
  <si>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</si>
  <si>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</si>
  <si>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</si>
  <si>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</si>
  <si>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</si>
  <si>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</si>
  <si>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</si>
  <si>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</si>
  <si>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</si>
  <si>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</si>
  <si>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</si>
  <si>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</si>
  <si>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</si>
  <si>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</si>
  <si>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</si>
  <si>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</si>
  <si>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</si>
  <si>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</si>
  <si>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</si>
  <si>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</si>
  <si>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</si>
  <si>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</si>
  <si>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</si>
  <si>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</si>
  <si>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</si>
  <si>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</si>
  <si>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</si>
  <si>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</si>
  <si>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</si>
  <si>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</si>
  <si>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</si>
  <si>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</si>
  <si>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</si>
  <si>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</si>
  <si>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</si>
  <si>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</si>
  <si>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</si>
  <si>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</si>
  <si>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</si>
  <si>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</si>
  <si>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</si>
  <si>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</si>
  <si>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</si>
  <si>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</si>
  <si>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</si>
  <si>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</si>
  <si>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</si>
  <si>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</si>
  <si>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</si>
  <si>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</si>
  <si>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</si>
  <si>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</si>
  <si>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</si>
  <si>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</si>
  <si>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</si>
  <si>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</si>
  <si>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</si>
  <si>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</si>
  <si>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</si>
  <si>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</si>
  <si>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</si>
  <si>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</si>
  <si>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</si>
  <si>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</si>
  <si>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</si>
  <si>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</si>
  <si>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</si>
  <si>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</si>
  <si>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</si>
  <si>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</si>
  <si>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</si>
  <si>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</si>
  <si>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</si>
  <si>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</si>
  <si>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</si>
  <si>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</si>
  <si>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</si>
  <si>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</si>
  <si>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</si>
  <si>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</si>
  <si>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</si>
  <si>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</si>
  <si>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</si>
  <si>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</si>
  <si>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</si>
  <si>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</si>
  <si>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</si>
  <si>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</si>
  <si>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</si>
  <si>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</si>
  <si>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</si>
  <si>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</si>
  <si>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</si>
  <si>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</si>
  <si>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</si>
  <si>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</si>
  <si>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</si>
  <si>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</si>
  <si>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</si>
  <si>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</si>
  <si>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</si>
  <si>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</si>
  <si>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</si>
  <si>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</si>
  <si>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</si>
  <si>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</si>
  <si>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</si>
  <si>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</si>
  <si>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</si>
  <si>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</si>
  <si>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</si>
  <si>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</si>
  <si>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</si>
  <si>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</si>
  <si>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</si>
  <si>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</si>
  <si>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</si>
  <si>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</si>
  <si>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</si>
  <si>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</si>
  <si>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</si>
  <si>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</si>
  <si>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</si>
  <si>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</si>
  <si>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</si>
  <si>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</si>
  <si>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</si>
  <si>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</si>
  <si>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</si>
  <si>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</si>
  <si>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</si>
  <si>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</si>
  <si>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</si>
  <si>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</si>
  <si>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</si>
  <si>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</si>
  <si>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</si>
  <si>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</si>
  <si>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</si>
  <si>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</si>
  <si>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</si>
  <si>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</si>
  <si>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</si>
  <si>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</si>
  <si>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</si>
  <si>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</si>
  <si>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</si>
  <si>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</si>
  <si>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</si>
  <si>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</si>
  <si>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</si>
  <si>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</si>
  <si>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</si>
  <si>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</si>
  <si>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</si>
  <si>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</si>
  <si>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</si>
  <si>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</si>
  <si>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</si>
  <si>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</si>
  <si>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</si>
  <si>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</si>
  <si>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</si>
  <si>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</si>
  <si>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</si>
  <si>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</si>
  <si>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</si>
  <si>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</si>
  <si>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</si>
  <si>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</si>
  <si>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</si>
  <si>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</si>
  <si>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</si>
  <si>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</si>
  <si>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</si>
  <si>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</si>
  <si>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</si>
  <si>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</si>
  <si>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</si>
  <si>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</si>
  <si>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</si>
  <si>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</si>
  <si>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</si>
  <si>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</si>
  <si>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</si>
  <si>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</si>
  <si>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</si>
  <si>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</si>
  <si>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</si>
  <si>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</si>
  <si>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</si>
  <si>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</si>
  <si>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</si>
  <si>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</si>
  <si>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</si>
  <si>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</si>
  <si>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</si>
  <si>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</si>
  <si>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</si>
  <si>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</si>
  <si>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</si>
  <si>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</si>
  <si>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</si>
  <si>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</si>
  <si>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</si>
  <si>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</si>
  <si>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</si>
  <si>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</si>
  <si>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</si>
  <si>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</si>
  <si>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</si>
  <si>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</si>
  <si>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</si>
  <si>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</si>
  <si>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</si>
  <si>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</si>
  <si>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</si>
  <si>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</si>
  <si>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</si>
  <si>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</si>
  <si>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</si>
  <si>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</si>
  <si>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</si>
  <si>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</si>
  <si>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</si>
  <si>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</si>
  <si>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</si>
  <si>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</si>
  <si>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</si>
  <si>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</si>
  <si>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</si>
  <si>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</si>
  <si>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</si>
  <si>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</si>
  <si>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</si>
  <si>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</si>
  <si>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</si>
  <si>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</si>
  <si>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</si>
  <si>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</si>
  <si>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</si>
  <si>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</si>
  <si>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</si>
  <si>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</si>
  <si>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</si>
  <si>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</si>
  <si>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</si>
  <si>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</si>
  <si>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</si>
  <si>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</si>
  <si>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</si>
  <si>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</si>
  <si>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</si>
  <si>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</si>
  <si>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</si>
  <si>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</si>
  <si>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</si>
  <si>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</si>
  <si>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</si>
  <si>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</si>
  <si>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</si>
  <si>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</si>
  <si>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</si>
  <si>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</si>
  <si>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</si>
  <si>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</si>
  <si>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</si>
  <si>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</si>
  <si>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</si>
  <si>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</si>
  <si>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</si>
  <si>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</si>
  <si>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</si>
  <si>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</si>
  <si>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</si>
  <si>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</si>
  <si>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</si>
  <si>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</si>
  <si>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</si>
  <si>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</si>
  <si>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</si>
  <si>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</si>
  <si>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</si>
  <si>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</si>
  <si>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</si>
  <si>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</si>
  <si>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</si>
  <si>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</si>
  <si>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</si>
  <si>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</si>
  <si>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</si>
  <si>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</si>
  <si>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</si>
  <si>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</si>
  <si>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</si>
  <si>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</si>
  <si>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</si>
  <si>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</si>
  <si>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</si>
  <si>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</si>
  <si>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</si>
  <si>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</si>
  <si>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</si>
  <si>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</si>
  <si>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</si>
  <si>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</si>
  <si>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</si>
  <si>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</si>
  <si>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</si>
  <si>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</si>
  <si>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</si>
  <si>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</si>
  <si>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</si>
  <si>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</si>
  <si>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</si>
  <si>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</si>
  <si>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</si>
  <si>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</si>
  <si>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</si>
  <si>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</si>
  <si>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</si>
  <si>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</si>
  <si>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</si>
  <si>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</si>
  <si>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</si>
  <si>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</si>
  <si>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</si>
  <si>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</si>
  <si>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</si>
  <si>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</si>
  <si>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</si>
  <si>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</si>
  <si>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</si>
  <si>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</si>
  <si>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</si>
  <si>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</si>
  <si>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</si>
  <si>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</si>
  <si>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</si>
  <si>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</si>
  <si>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</si>
  <si>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</si>
  <si>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</si>
  <si>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</si>
  <si>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</si>
  <si>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</si>
  <si>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</si>
  <si>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</si>
  <si>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</si>
  <si>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</si>
  <si>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</si>
  <si>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</si>
  <si>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</si>
  <si>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</si>
  <si>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</si>
  <si>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</si>
  <si>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</si>
  <si>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</si>
  <si>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</si>
  <si>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</si>
  <si>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</si>
  <si>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</si>
  <si>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</si>
  <si>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</si>
  <si>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</si>
  <si>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</si>
  <si>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</si>
  <si>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</si>
  <si>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</si>
  <si>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</si>
  <si>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</si>
  <si>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</si>
  <si>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</si>
  <si>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</si>
  <si>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</si>
  <si>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</si>
  <si>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</si>
  <si>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</si>
  <si>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</si>
  <si>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</si>
  <si>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</si>
  <si>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</si>
  <si>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</si>
  <si>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</si>
  <si>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</si>
  <si>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</si>
  <si>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</si>
  <si>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</si>
  <si>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</si>
  <si>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</si>
  <si>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</si>
  <si>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</si>
  <si>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</si>
  <si>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</si>
  <si>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</si>
  <si>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</si>
  <si>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</si>
  <si>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</si>
  <si>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</si>
  <si>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</si>
  <si>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</si>
  <si>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</si>
  <si>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</si>
  <si>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</si>
  <si>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</si>
  <si>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</si>
  <si>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</si>
  <si>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</si>
  <si>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</si>
  <si>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</si>
  <si>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</si>
  <si>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</si>
  <si>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</si>
  <si>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</si>
  <si>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</si>
  <si>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</si>
  <si>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</si>
  <si>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</si>
  <si>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</si>
  <si>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</si>
  <si>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</si>
  <si>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</si>
  <si>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</si>
  <si>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</si>
  <si>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</si>
  <si>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</si>
  <si>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</si>
  <si>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</si>
  <si>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</si>
  <si>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</si>
  <si>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</si>
  <si>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</si>
  <si>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</si>
  <si>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</si>
  <si>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</si>
  <si>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</si>
  <si>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</si>
  <si>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</si>
  <si>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</si>
  <si>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</si>
  <si>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</si>
  <si>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</si>
  <si>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</si>
  <si>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</si>
  <si>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</si>
  <si>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</si>
  <si>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</si>
  <si>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</si>
  <si>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</si>
  <si>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</si>
  <si>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</si>
  <si>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</si>
  <si>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</si>
  <si>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</si>
  <si>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</si>
  <si>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</si>
  <si>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</si>
  <si>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</si>
  <si>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</si>
  <si>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</si>
  <si>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</si>
  <si>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</si>
  <si>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</si>
  <si>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</si>
  <si>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</si>
  <si>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</si>
  <si>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</si>
  <si>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</si>
  <si>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</si>
  <si>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</si>
  <si>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</si>
  <si>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</si>
  <si>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</si>
  <si>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</si>
  <si>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</si>
  <si>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</si>
  <si>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</si>
  <si>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</si>
  <si>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</si>
  <si>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</si>
  <si>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</si>
  <si>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</si>
  <si>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</si>
  <si>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</si>
  <si>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</si>
  <si>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</si>
  <si>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</si>
  <si>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</si>
  <si>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</si>
  <si>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</si>
  <si>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</si>
  <si>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</si>
  <si>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</si>
  <si>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</si>
  <si>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</si>
  <si>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</si>
  <si>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</si>
  <si>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</si>
  <si>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</si>
  <si>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</si>
  <si>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</si>
  <si>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</si>
  <si>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</si>
  <si>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</si>
  <si>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</si>
  <si>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</si>
  <si>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</si>
  <si>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</si>
  <si>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</si>
  <si>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</si>
  <si>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</si>
  <si>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</si>
  <si>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</si>
  <si>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</si>
  <si>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</si>
  <si>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</si>
  <si>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</si>
  <si>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</si>
  <si>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</si>
  <si>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</si>
  <si>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</si>
  <si>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</si>
  <si>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</si>
  <si>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</si>
  <si>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</si>
  <si>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</si>
  <si>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</si>
  <si>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</si>
  <si>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</si>
  <si>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</si>
  <si>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</si>
  <si>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</si>
  <si>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</si>
  <si>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</si>
  <si>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</si>
  <si>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</si>
  <si>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</si>
  <si>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</si>
  <si>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</si>
  <si>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</si>
  <si>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</si>
  <si>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</si>
  <si>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</si>
  <si>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</si>
  <si>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</si>
  <si>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</si>
  <si>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</si>
  <si>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</si>
  <si>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</si>
  <si>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</si>
  <si>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</si>
  <si>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</si>
  <si>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</si>
  <si>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</si>
  <si>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</si>
  <si>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</si>
  <si>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</si>
  <si>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</si>
  <si>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</si>
  <si>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</si>
  <si>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</si>
  <si>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</si>
  <si>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</si>
  <si>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</si>
  <si>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</si>
  <si>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</si>
  <si>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</si>
  <si>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</si>
  <si>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</si>
  <si>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</si>
  <si>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</si>
  <si>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</si>
  <si>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</si>
  <si>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</si>
  <si>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</si>
  <si>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</si>
  <si>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</si>
  <si>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</si>
  <si>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</si>
  <si>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</si>
  <si>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</si>
  <si>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</si>
  <si>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</si>
  <si>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</si>
  <si>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</si>
  <si>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</si>
  <si>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</si>
  <si>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</si>
  <si>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</si>
  <si>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</si>
  <si>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</si>
  <si>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</si>
  <si>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</si>
  <si>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</si>
  <si>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</si>
  <si>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</si>
  <si>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</si>
  <si>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</si>
  <si>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</si>
  <si>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</si>
  <si>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</si>
  <si>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</si>
  <si>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</si>
  <si>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</si>
  <si>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</si>
  <si>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</si>
  <si>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</si>
  <si>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</si>
  <si>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</si>
  <si>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</si>
  <si>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</si>
  <si>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</si>
  <si>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</si>
  <si>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</si>
  <si>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</si>
  <si>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</si>
  <si>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</si>
  <si>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</si>
  <si>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</si>
  <si>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</si>
  <si>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</si>
  <si>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</si>
  <si>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</si>
  <si>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</si>
  <si>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</si>
  <si>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</si>
  <si>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</si>
  <si>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</si>
  <si>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</si>
  <si>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</si>
  <si>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</si>
  <si>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</si>
  <si>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</si>
  <si>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</si>
  <si>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</si>
  <si>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</si>
  <si>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</si>
  <si>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</si>
  <si>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</si>
  <si>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</si>
  <si>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</si>
  <si>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</si>
  <si>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</si>
  <si>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</si>
  <si>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</si>
  <si>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</si>
  <si>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</si>
  <si>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</si>
  <si>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</si>
  <si>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</si>
  <si>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</si>
  <si>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</si>
  <si>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</si>
  <si>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</si>
  <si>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</si>
  <si>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</si>
  <si>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</si>
  <si>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</si>
  <si>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</si>
  <si>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</si>
  <si>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</si>
  <si>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</si>
  <si>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</si>
  <si>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</si>
  <si>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</si>
  <si>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</si>
  <si>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</si>
  <si>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</si>
  <si>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</si>
  <si>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</si>
  <si>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</si>
  <si>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</si>
  <si>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</si>
  <si>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</si>
  <si>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</si>
  <si>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</si>
  <si>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</si>
  <si>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</si>
  <si>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</si>
  <si>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</si>
  <si>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</si>
  <si>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</si>
  <si>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</si>
  <si>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</si>
  <si>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</si>
  <si>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</si>
  <si>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</si>
  <si>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</si>
  <si>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</si>
  <si>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</si>
  <si>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</si>
  <si>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</si>
  <si>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</si>
  <si>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</si>
  <si>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</si>
  <si>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</si>
  <si>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</si>
  <si>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</si>
  <si>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</si>
  <si>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</si>
  <si>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</si>
  <si>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</si>
  <si>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</si>
  <si>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</si>
  <si>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</si>
  <si>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</si>
  <si>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</si>
  <si>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</si>
  <si>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</si>
  <si>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</si>
  <si>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</si>
  <si>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</si>
  <si>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</si>
  <si>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</si>
  <si>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</si>
  <si>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</si>
  <si>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</si>
  <si>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</si>
  <si>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</si>
  <si>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</si>
  <si>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</si>
  <si>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</si>
  <si>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</si>
  <si>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</si>
  <si>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</si>
  <si>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</si>
  <si>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</si>
  <si>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</si>
  <si>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</si>
  <si>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</si>
  <si>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</si>
  <si>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</si>
  <si>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</si>
  <si>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</si>
  <si>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</si>
  <si>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</si>
  <si>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</si>
  <si>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</si>
  <si>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</si>
  <si>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</si>
  <si>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</si>
  <si>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</si>
  <si>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</si>
  <si>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</si>
  <si>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</si>
  <si>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</si>
  <si>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</si>
  <si>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</si>
  <si>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</si>
  <si>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</si>
  <si>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</si>
  <si>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</si>
  <si>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</si>
  <si>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</si>
  <si>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</si>
  <si>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</si>
  <si>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</si>
  <si>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</si>
  <si>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</si>
  <si>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</si>
  <si>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</si>
  <si>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</si>
  <si>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</si>
  <si>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</si>
  <si>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</si>
  <si>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</si>
  <si>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</si>
  <si>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</si>
  <si>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</si>
  <si>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</si>
  <si>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</si>
  <si>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</si>
  <si>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</si>
  <si>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</si>
  <si>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</si>
  <si>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</si>
  <si>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</si>
  <si>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</si>
  <si>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</si>
  <si>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</si>
  <si>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</si>
  <si>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</si>
  <si>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</si>
  <si>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</si>
  <si>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</si>
  <si>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</si>
  <si>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</si>
  <si>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</si>
  <si>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</si>
  <si>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</si>
  <si>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</si>
  <si>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</si>
  <si>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</si>
  <si>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</si>
  <si>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</si>
  <si>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</si>
  <si>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</si>
  <si>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</si>
  <si>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</si>
  <si>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</si>
  <si>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</si>
  <si>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</si>
  <si>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</si>
  <si>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</si>
  <si>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</si>
  <si>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</si>
  <si>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</si>
  <si>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</si>
  <si>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</si>
  <si>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</si>
  <si>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</si>
  <si>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</si>
  <si>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</si>
  <si>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</si>
  <si>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</si>
  <si>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</si>
  <si>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</si>
  <si>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</si>
  <si>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</si>
  <si>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</si>
  <si>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</si>
  <si>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</si>
  <si>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</si>
  <si>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</si>
  <si>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</si>
  <si>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</si>
  <si>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</si>
  <si>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</si>
  <si>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</si>
  <si>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</si>
  <si>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</si>
  <si>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</si>
  <si>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</si>
  <si>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</si>
  <si>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</si>
  <si>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</si>
  <si>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</si>
  <si>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</si>
  <si>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</si>
  <si>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</si>
  <si>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</si>
  <si>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</si>
  <si>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</si>
  <si>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</si>
  <si>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</si>
  <si>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</si>
  <si>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</si>
  <si>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</si>
  <si>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</si>
  <si>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</si>
  <si>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</si>
  <si>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</si>
  <si>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</si>
  <si>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</si>
  <si>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</si>
  <si>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</si>
  <si>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</si>
  <si>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</si>
  <si>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</si>
  <si>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</si>
  <si>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</si>
  <si>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</si>
  <si>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</si>
  <si>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</si>
  <si>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</si>
  <si>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</si>
  <si>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</si>
  <si>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</si>
  <si>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</si>
  <si>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</si>
  <si>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</si>
  <si>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</si>
  <si>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</si>
  <si>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</si>
  <si>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</si>
  <si>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</si>
  <si>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</si>
  <si>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</si>
  <si>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</si>
  <si>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</si>
  <si>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</si>
  <si>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</si>
  <si>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</si>
  <si>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</si>
  <si>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</si>
  <si>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</si>
  <si>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</si>
  <si>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</si>
  <si>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</si>
  <si>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</si>
  <si>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</si>
  <si>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</si>
  <si>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</si>
  <si>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</si>
  <si>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</si>
  <si>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</si>
  <si>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</si>
  <si>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</si>
  <si>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</si>
  <si>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</si>
  <si>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</si>
  <si>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</si>
  <si>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</si>
  <si>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</si>
  <si>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</si>
  <si>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</si>
  <si>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</si>
  <si>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</si>
  <si>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</si>
  <si>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</si>
  <si>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</si>
  <si>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</si>
  <si>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</si>
  <si>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</si>
  <si>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</si>
  <si>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</si>
  <si>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</si>
  <si>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</si>
  <si>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</si>
  <si>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</si>
  <si>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</si>
  <si>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</si>
  <si>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</si>
  <si>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</si>
  <si>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</si>
  <si>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</si>
  <si>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</si>
  <si>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</si>
  <si>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</si>
  <si>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</si>
  <si>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</si>
  <si>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</si>
  <si>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</si>
  <si>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</si>
  <si>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</si>
  <si>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</si>
  <si>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</si>
  <si>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</si>
  <si>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</si>
  <si>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</si>
  <si>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</si>
  <si>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</si>
  <si>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</si>
  <si>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</si>
  <si>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</si>
  <si>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</si>
  <si>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</si>
  <si>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</si>
  <si>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</si>
  <si>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</si>
  <si>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</si>
  <si>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</si>
  <si>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</si>
  <si>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</si>
  <si>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</si>
  <si>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</si>
  <si>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</si>
  <si>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</si>
  <si>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</si>
  <si>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</si>
  <si>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</si>
  <si>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</si>
  <si>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</si>
  <si>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</si>
  <si>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</si>
  <si>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</si>
  <si>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</si>
  <si>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</si>
  <si>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</si>
  <si>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</si>
  <si>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</si>
  <si>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</si>
  <si>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</si>
  <si>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</si>
  <si>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</si>
  <si>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</si>
  <si>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</si>
  <si>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</si>
  <si>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</si>
  <si>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</si>
  <si>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</si>
  <si>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</si>
  <si>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</si>
  <si>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</si>
  <si>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</si>
  <si>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</si>
  <si>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</si>
  <si>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</si>
  <si>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</si>
  <si>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</si>
  <si>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</si>
  <si>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</si>
  <si>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</si>
  <si>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</si>
  <si>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</si>
  <si>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</si>
  <si>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</si>
  <si>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</si>
  <si>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</si>
  <si>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</si>
  <si>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</si>
  <si>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</si>
  <si>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</si>
  <si>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</si>
  <si>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</si>
  <si>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</si>
  <si>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</si>
  <si>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</si>
  <si>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</si>
  <si>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</si>
  <si>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</si>
  <si>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</si>
  <si>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</si>
  <si>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</si>
  <si>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</si>
  <si>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</si>
  <si>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</si>
  <si>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</si>
  <si>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</si>
  <si>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</si>
  <si>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</si>
  <si>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</si>
  <si>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</si>
  <si>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</si>
  <si>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</si>
  <si>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</si>
  <si>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</si>
  <si>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</si>
  <si>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</si>
  <si>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</si>
  <si>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</si>
  <si>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</si>
  <si>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</si>
  <si>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</si>
  <si>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</si>
  <si>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</si>
  <si>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</si>
  <si>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</si>
  <si>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</si>
  <si>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</si>
  <si>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</si>
  <si>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</si>
  <si>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</si>
  <si>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</si>
  <si>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</si>
  <si>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</si>
  <si>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</si>
  <si>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</si>
  <si>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</si>
  <si>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</si>
  <si>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</si>
  <si>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</si>
  <si>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</si>
  <si>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</si>
  <si>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</si>
  <si>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</si>
  <si>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</si>
  <si>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</si>
  <si>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</si>
  <si>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</si>
  <si>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</si>
  <si>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</si>
  <si>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</si>
  <si>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</si>
  <si>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</si>
  <si>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</si>
  <si>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</si>
  <si>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</si>
  <si>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</si>
  <si>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</si>
  <si>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</si>
  <si>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</si>
  <si>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</si>
  <si>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</si>
  <si>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</si>
  <si>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</si>
  <si>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</si>
  <si>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</si>
  <si>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</si>
  <si>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</si>
  <si>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</si>
  <si>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</si>
  <si>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</si>
  <si>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</si>
  <si>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</si>
  <si>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</si>
  <si>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</si>
  <si>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</si>
  <si>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</si>
  <si>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</si>
  <si>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</si>
  <si>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</si>
  <si>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</si>
  <si>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</si>
  <si>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</si>
  <si>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</si>
  <si>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</si>
  <si>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</si>
  <si>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</si>
  <si>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</si>
  <si>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</si>
  <si>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</si>
  <si>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</si>
  <si>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</si>
  <si>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</si>
  <si>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</si>
  <si>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</si>
  <si>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</si>
  <si>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</si>
  <si>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</si>
  <si>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</si>
  <si>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</si>
  <si>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</si>
  <si>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</si>
  <si>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</si>
  <si>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</si>
  <si>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</si>
  <si>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</si>
  <si>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</si>
  <si>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</si>
  <si>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</si>
  <si>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</si>
  <si>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</si>
  <si>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</si>
  <si>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</si>
  <si>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</si>
  <si>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</si>
  <si>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</si>
  <si>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</si>
  <si>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</si>
  <si>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</si>
  <si>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</si>
  <si>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</si>
  <si>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</si>
  <si>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</si>
  <si>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</si>
  <si>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</si>
  <si>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</si>
  <si>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</si>
  <si>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</si>
  <si>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</si>
  <si>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</si>
  <si>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</si>
  <si>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</si>
  <si>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</si>
  <si>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</si>
  <si>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</si>
  <si>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</si>
  <si>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</si>
  <si>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</si>
  <si>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</si>
  <si>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</si>
  <si>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</si>
  <si>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</si>
  <si>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</si>
  <si>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</si>
  <si>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</si>
  <si>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</si>
  <si>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</si>
  <si>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</si>
  <si>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</si>
  <si>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</si>
  <si>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</si>
  <si>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</si>
  <si>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</si>
  <si>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</si>
  <si>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</si>
  <si>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</si>
  <si>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</si>
  <si>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</si>
  <si>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</si>
  <si>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</si>
  <si>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</si>
  <si>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</si>
  <si>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</si>
  <si>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</si>
  <si>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</si>
  <si>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</si>
  <si>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</si>
  <si>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</si>
  <si>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</si>
  <si>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</si>
  <si>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</si>
  <si>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</si>
  <si>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</si>
  <si>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</si>
  <si>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</si>
  <si>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</si>
  <si>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</si>
  <si>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</si>
  <si>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</si>
  <si>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</si>
  <si>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</si>
  <si>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</si>
  <si>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</si>
  <si>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</si>
  <si>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</si>
  <si>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</si>
  <si>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</si>
  <si>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</si>
  <si>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</si>
  <si>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</si>
  <si>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</si>
  <si>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</si>
  <si>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</si>
  <si>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</si>
  <si>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</si>
  <si>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</si>
  <si>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</si>
  <si>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</si>
  <si>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</si>
  <si>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</si>
  <si>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</si>
  <si>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</si>
  <si>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</si>
  <si>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</si>
  <si>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</si>
  <si>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</si>
  <si>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</si>
  <si>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</si>
  <si>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</si>
  <si>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</si>
  <si>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</si>
  <si>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</si>
  <si>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</si>
  <si>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</si>
  <si>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</si>
  <si>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</si>
  <si>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</si>
  <si>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</si>
  <si>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</si>
  <si>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</si>
  <si>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</si>
  <si>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</si>
  <si>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</si>
  <si>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</si>
  <si>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</si>
  <si>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</si>
  <si>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</si>
  <si>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</si>
  <si>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</si>
  <si>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</si>
  <si>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</si>
  <si>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</si>
  <si>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</si>
  <si>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</si>
  <si>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</si>
  <si>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</si>
  <si>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</si>
  <si>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</si>
  <si>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</si>
  <si>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</si>
  <si>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</si>
  <si>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</si>
  <si>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</si>
  <si>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</si>
  <si>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</si>
  <si>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</si>
  <si>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</si>
  <si>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</si>
  <si>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</si>
  <si>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</si>
  <si>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</si>
  <si>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</si>
  <si>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</si>
  <si>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</si>
  <si>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</si>
  <si>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</si>
  <si>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</si>
  <si>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</si>
  <si>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</si>
  <si>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</si>
  <si>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</si>
  <si>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</si>
  <si>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</si>
  <si>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</si>
  <si>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</si>
  <si>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</si>
  <si>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</si>
  <si>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</si>
  <si>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</si>
  <si>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</si>
  <si>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</si>
  <si>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</si>
  <si>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</si>
  <si>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</si>
  <si>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</si>
  <si>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</si>
  <si>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</si>
  <si>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</si>
  <si>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</si>
  <si>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</si>
  <si>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</si>
  <si>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</si>
  <si>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</si>
  <si>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</si>
  <si>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</si>
  <si>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</si>
  <si>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</si>
  <si>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</si>
  <si>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</si>
  <si>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</si>
  <si>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</si>
  <si>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</si>
  <si>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</si>
  <si>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</si>
  <si>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</si>
  <si>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</si>
  <si>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</si>
  <si>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</si>
  <si>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</si>
  <si>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</si>
  <si>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</si>
  <si>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</si>
  <si>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</si>
  <si>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</si>
  <si>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</si>
  <si>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</si>
  <si>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</si>
  <si>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</si>
  <si>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</si>
  <si>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</si>
  <si>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</si>
  <si>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</si>
  <si>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</si>
  <si>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</si>
  <si>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</si>
  <si>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</si>
  <si>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</si>
  <si>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</si>
  <si>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</si>
  <si>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</si>
  <si>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</si>
  <si>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</si>
  <si>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</si>
  <si>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</si>
  <si>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</si>
  <si>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</si>
  <si>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</si>
  <si>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</si>
  <si>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</si>
  <si>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</si>
  <si>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</si>
  <si>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</si>
  <si>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</si>
  <si>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</si>
  <si>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</si>
  <si>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</si>
  <si>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</si>
  <si>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</si>
  <si>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</si>
  <si>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</si>
  <si>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</si>
  <si>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</si>
  <si>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</si>
  <si>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</si>
  <si>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</si>
  <si>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</si>
  <si>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</si>
  <si>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</si>
  <si>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</si>
  <si>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</si>
  <si>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</si>
  <si>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</si>
  <si>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</si>
  <si>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</si>
  <si>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</si>
  <si>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</si>
  <si>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</si>
  <si>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</si>
  <si>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</si>
  <si>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</si>
  <si>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</si>
  <si>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</si>
  <si>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</si>
  <si>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</si>
  <si>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</si>
  <si>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</si>
  <si>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</si>
  <si>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</si>
  <si>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</si>
  <si>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</si>
  <si>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</si>
  <si>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</si>
  <si>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</si>
  <si>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</si>
  <si>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</si>
  <si>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</si>
  <si>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</si>
  <si>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</si>
  <si>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</si>
  <si>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</si>
  <si>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</si>
  <si>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</si>
  <si>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</si>
  <si>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</si>
  <si>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</si>
  <si>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</si>
  <si>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</si>
  <si>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</si>
  <si>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</si>
  <si>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</si>
  <si>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</si>
  <si>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</si>
  <si>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</si>
  <si>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</si>
  <si>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</si>
  <si>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</si>
  <si>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</si>
  <si>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</si>
  <si>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</si>
  <si>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</si>
  <si>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</si>
  <si>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</si>
  <si>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</si>
  <si>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</si>
  <si>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</si>
  <si>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</si>
  <si>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</si>
  <si>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</si>
  <si>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</si>
  <si>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</si>
  <si>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</si>
  <si>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</si>
  <si>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</si>
  <si>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</si>
  <si>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</si>
  <si>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</si>
  <si>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</si>
  <si>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</si>
  <si>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</si>
  <si>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</si>
  <si>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</si>
  <si>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</si>
  <si>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</si>
  <si>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</si>
  <si>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</si>
  <si>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</si>
  <si>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</si>
  <si>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</si>
  <si>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</si>
  <si>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</si>
  <si>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</si>
  <si>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</si>
  <si>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</si>
  <si>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</si>
  <si>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</si>
  <si>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</si>
  <si>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</si>
  <si>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</si>
  <si>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</si>
  <si>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</si>
  <si>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</si>
  <si>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</si>
  <si>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</si>
  <si>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</si>
  <si>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</si>
  <si>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</si>
  <si>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</si>
  <si>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</si>
  <si>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</si>
  <si>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</si>
  <si>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</si>
  <si>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</si>
  <si>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</si>
  <si>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</si>
  <si>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</si>
  <si>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</si>
  <si>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</si>
  <si>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</si>
  <si>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</si>
  <si>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</si>
  <si>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</si>
  <si>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</si>
  <si>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</si>
  <si>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</si>
  <si>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</si>
  <si>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</si>
  <si>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</si>
  <si>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</si>
  <si>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</si>
  <si>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</si>
  <si>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</si>
  <si>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</si>
  <si>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</si>
  <si>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</si>
  <si>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</si>
  <si>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</si>
  <si>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</si>
  <si>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</si>
  <si>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</si>
  <si>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</si>
  <si>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</si>
  <si>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</si>
  <si>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</si>
  <si>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</si>
  <si>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</si>
  <si>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</si>
  <si>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</si>
  <si>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</si>
  <si>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</si>
  <si>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</si>
  <si>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</si>
  <si>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</si>
  <si>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</si>
  <si>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</si>
  <si>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</si>
  <si>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</si>
  <si>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</si>
  <si>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</si>
  <si>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</si>
  <si>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</si>
  <si>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</si>
  <si>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</si>
  <si>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</si>
  <si>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</si>
  <si>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</si>
  <si>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</si>
  <si>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</si>
  <si>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</si>
  <si>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</si>
  <si>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</si>
  <si>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</si>
  <si>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</si>
  <si>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</si>
  <si>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</si>
  <si>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</si>
  <si>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</si>
  <si>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</si>
  <si>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</si>
  <si>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</si>
  <si>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</si>
  <si>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</si>
  <si>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</si>
  <si>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</si>
  <si>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</si>
  <si>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</si>
  <si>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</si>
  <si>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</si>
  <si>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</si>
  <si>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</si>
  <si>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</si>
  <si>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</si>
  <si>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</si>
  <si>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</si>
  <si>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</si>
  <si>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</si>
  <si>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</si>
  <si>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</si>
  <si>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</si>
  <si>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</si>
  <si>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</si>
  <si>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</si>
  <si>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</si>
  <si>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</si>
  <si>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</si>
  <si>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</si>
  <si>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</si>
  <si>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</si>
  <si>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</si>
  <si>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</si>
  <si>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</si>
  <si>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</si>
  <si>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</si>
  <si>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</si>
  <si>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</si>
  <si>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</si>
  <si>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</si>
  <si>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</si>
  <si>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</si>
  <si>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</si>
  <si>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</si>
  <si>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</si>
  <si>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</si>
  <si>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</si>
  <si>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</si>
  <si>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</si>
  <si>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</si>
  <si>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</si>
  <si>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</si>
  <si>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</si>
  <si>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</si>
  <si>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</si>
  <si>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</si>
  <si>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</si>
  <si>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</si>
  <si>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</si>
  <si>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</si>
  <si>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</si>
  <si>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</si>
  <si>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</si>
  <si>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</si>
  <si>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</si>
  <si>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</si>
  <si>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</si>
  <si>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</si>
  <si>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</si>
  <si>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</si>
  <si>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</si>
  <si>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</si>
  <si>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</si>
  <si>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</si>
  <si>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</si>
  <si>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</si>
  <si>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</si>
  <si>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</si>
  <si>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</si>
  <si>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</si>
  <si>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</si>
  <si>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</si>
  <si>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</si>
  <si>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</si>
  <si>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</si>
  <si>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</si>
  <si>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</si>
  <si>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</si>
  <si>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</si>
  <si>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</si>
  <si>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</si>
  <si>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</si>
  <si>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</si>
  <si>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</si>
  <si>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</si>
  <si>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</si>
  <si>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</si>
  <si>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</si>
  <si>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</si>
  <si>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</si>
  <si>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</si>
  <si>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</si>
  <si>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</si>
  <si>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</si>
  <si>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</si>
  <si>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</si>
  <si>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</si>
  <si>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</si>
  <si>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</si>
  <si>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</si>
  <si>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</si>
  <si>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</si>
  <si>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</si>
  <si>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</si>
  <si>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</si>
  <si>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</si>
  <si>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</si>
  <si>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</si>
  <si>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</si>
  <si>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</si>
  <si>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</si>
  <si>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</si>
  <si>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</si>
  <si>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</si>
  <si>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</si>
  <si>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</si>
  <si>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</si>
  <si>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</si>
  <si>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</si>
  <si>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</si>
  <si>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</si>
  <si>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</si>
  <si>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</si>
  <si>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</si>
  <si>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</si>
  <si>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</si>
  <si>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</si>
  <si>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</si>
  <si>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</si>
  <si>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</si>
  <si>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</si>
  <si>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</si>
  <si>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</si>
  <si>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</si>
  <si>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</si>
  <si>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</si>
  <si>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</si>
  <si>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</si>
  <si>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</si>
  <si>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</si>
  <si>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</si>
  <si>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</si>
  <si>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</si>
  <si>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</si>
  <si>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</si>
  <si>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</si>
  <si>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</si>
  <si>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</si>
  <si>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</si>
  <si>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</si>
  <si>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</si>
  <si>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</si>
  <si>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</si>
  <si>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</si>
  <si>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</si>
  <si>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</si>
  <si>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</si>
  <si>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</si>
  <si>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</si>
  <si>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</si>
  <si>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</si>
  <si>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</si>
  <si>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</si>
  <si>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</si>
  <si>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</si>
  <si>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</si>
  <si>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</si>
  <si>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</si>
  <si>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</si>
  <si>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</si>
  <si>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</si>
  <si>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</si>
  <si>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</si>
  <si>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</si>
  <si>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</si>
  <si>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</si>
  <si>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</si>
  <si>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</si>
  <si>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</si>
  <si>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</si>
  <si>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</si>
  <si>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</si>
  <si>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</si>
  <si>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</si>
  <si>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</si>
  <si>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</si>
  <si>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</si>
  <si>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</si>
  <si>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</si>
  <si>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</si>
  <si>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</si>
  <si>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</si>
  <si>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</si>
  <si>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</si>
  <si>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</si>
  <si>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</si>
  <si>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</si>
  <si>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</si>
  <si>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</si>
  <si>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</si>
  <si>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</si>
  <si>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</si>
  <si>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</si>
  <si>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</si>
  <si>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</si>
  <si>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</si>
  <si>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</si>
  <si>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</si>
  <si>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</si>
  <si>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</si>
  <si>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</si>
  <si>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</si>
  <si>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</si>
  <si>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</si>
  <si>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</si>
  <si>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</si>
  <si>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</si>
  <si>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</si>
  <si>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</si>
  <si>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</si>
  <si>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</si>
  <si>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</si>
  <si>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</si>
  <si>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</si>
  <si>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</si>
  <si>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</si>
  <si>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</si>
  <si>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</si>
  <si>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</si>
  <si>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</si>
  <si>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</si>
  <si>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</si>
  <si>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</si>
  <si>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</si>
  <si>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</si>
  <si>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</si>
  <si>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</si>
  <si>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</si>
  <si>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</si>
  <si>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</si>
  <si>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</si>
  <si>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</si>
  <si>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</si>
  <si>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</si>
  <si>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</si>
  <si>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</si>
  <si>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</si>
  <si>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</si>
  <si>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</si>
  <si>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</si>
  <si>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</si>
  <si>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</si>
  <si>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</si>
  <si>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</si>
  <si>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</si>
  <si>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</si>
  <si>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</si>
  <si>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</si>
  <si>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</si>
  <si>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</si>
  <si>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</si>
  <si>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</si>
  <si>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</si>
  <si>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</si>
  <si>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</si>
  <si>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</si>
  <si>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</si>
  <si>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</si>
  <si>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</si>
  <si>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</si>
  <si>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</si>
  <si>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</si>
  <si>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</si>
  <si>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</si>
  <si>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</si>
  <si>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</si>
  <si>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</si>
  <si>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</si>
  <si>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</si>
  <si>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</si>
  <si>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</si>
  <si>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</si>
  <si>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</si>
  <si>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</si>
  <si>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</si>
  <si>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</si>
  <si>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</si>
  <si>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</si>
  <si>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</si>
  <si>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</si>
  <si>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</si>
  <si>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</si>
  <si>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</si>
  <si>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</si>
  <si>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</si>
  <si>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</si>
  <si>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</si>
  <si>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</si>
  <si>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</si>
  <si>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</si>
  <si>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</si>
  <si>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</si>
  <si>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</si>
  <si>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</si>
  <si>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</si>
  <si>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</si>
  <si>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</si>
  <si>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</si>
  <si>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</si>
  <si>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</si>
  <si>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</si>
  <si>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</si>
  <si>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</si>
  <si>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</si>
  <si>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</si>
  <si>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</si>
  <si>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</si>
  <si>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</si>
  <si>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</si>
  <si>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</si>
  <si>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</si>
  <si>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</si>
  <si>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</si>
  <si>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</si>
  <si>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</si>
  <si>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</si>
  <si>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</si>
  <si>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</si>
  <si>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</si>
  <si>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</si>
  <si>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</si>
  <si>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</si>
  <si>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</si>
  <si>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</si>
  <si>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</si>
  <si>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</si>
  <si>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</si>
  <si>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</si>
  <si>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</si>
  <si>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</si>
  <si>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</si>
  <si>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</si>
  <si>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</si>
  <si>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</si>
  <si>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</si>
  <si>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</si>
  <si>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</si>
  <si>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</si>
  <si>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</si>
  <si>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</si>
  <si>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</si>
  <si>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</si>
  <si>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</si>
  <si>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</si>
  <si>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</si>
  <si>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</si>
  <si>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</si>
  <si>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</si>
  <si>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</si>
  <si>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</si>
  <si>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</si>
  <si>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</si>
  <si>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</si>
  <si>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</si>
  <si>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</si>
  <si>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</si>
  <si>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</si>
  <si>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</si>
  <si>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</si>
  <si>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</si>
  <si>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</si>
  <si>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</si>
  <si>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</si>
  <si>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</si>
  <si>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</si>
  <si>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</si>
  <si>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</si>
  <si>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</si>
  <si>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</si>
  <si>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</si>
  <si>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</si>
  <si>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</si>
  <si>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</si>
  <si>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</si>
  <si>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</si>
  <si>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</si>
  <si>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</si>
  <si>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</si>
  <si>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</si>
  <si>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</si>
  <si>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</si>
  <si>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</si>
  <si>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</si>
  <si>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</si>
  <si>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</si>
  <si>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</si>
  <si>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</si>
  <si>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</si>
  <si>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</si>
  <si>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</si>
  <si>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</si>
  <si>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</si>
  <si>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</si>
  <si>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</si>
  <si>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</si>
  <si>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</si>
  <si>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</si>
  <si>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</si>
  <si>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</si>
  <si>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</si>
  <si>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</si>
  <si>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</si>
  <si>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</si>
  <si>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</si>
  <si>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</si>
  <si>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</si>
  <si>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</si>
  <si>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</si>
  <si>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</si>
  <si>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</si>
  <si>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</si>
  <si>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</si>
  <si>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</si>
  <si>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</si>
  <si>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</si>
  <si>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</si>
  <si>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</si>
  <si>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</si>
  <si>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</si>
  <si>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</si>
  <si>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</si>
  <si>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</si>
  <si>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</si>
  <si>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</si>
  <si>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</si>
  <si>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</si>
  <si>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</si>
  <si>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</si>
  <si>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</si>
  <si>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</si>
  <si>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</si>
  <si>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</si>
  <si>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</si>
  <si>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</si>
  <si>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</si>
  <si>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</si>
  <si>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</si>
  <si>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</si>
  <si>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</si>
  <si>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</si>
  <si>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</si>
  <si>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</si>
  <si>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</si>
  <si>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</si>
  <si>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</si>
  <si>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</si>
  <si>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</si>
  <si>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</si>
  <si>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</si>
  <si>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</si>
  <si>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</si>
  <si>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</si>
  <si>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</si>
  <si>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</si>
  <si>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</si>
  <si>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</si>
  <si>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</si>
  <si>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</si>
  <si>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</si>
  <si>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</si>
  <si>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</si>
  <si>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</si>
  <si>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</si>
  <si>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</si>
  <si>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</si>
  <si>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</si>
  <si>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</si>
  <si>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</si>
  <si>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</si>
  <si>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</si>
  <si>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</si>
  <si>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</si>
  <si>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</si>
  <si>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</si>
  <si>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</si>
  <si>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</si>
  <si>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</si>
  <si>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</si>
  <si>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</si>
  <si>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</si>
  <si>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</si>
  <si>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</si>
  <si>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</si>
  <si>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</si>
  <si>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</si>
  <si>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</si>
  <si>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</si>
  <si>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</si>
  <si>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</si>
  <si>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</si>
  <si>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</si>
  <si>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</si>
  <si>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</si>
  <si>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</si>
  <si>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</si>
  <si>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</si>
  <si>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</si>
  <si>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</si>
  <si>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</si>
  <si>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</si>
  <si>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</si>
  <si>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</si>
  <si>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</si>
  <si>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</si>
  <si>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</si>
  <si>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</si>
  <si>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</si>
  <si>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</si>
  <si>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</si>
  <si>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</si>
  <si>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</si>
  <si>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</si>
  <si>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</si>
  <si>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</si>
  <si>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</si>
  <si>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</si>
  <si>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</si>
  <si>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</si>
  <si>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</si>
  <si>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</si>
  <si>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</si>
  <si>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</si>
  <si>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</si>
  <si>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</si>
  <si>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</si>
  <si>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</si>
  <si>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</si>
  <si>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</si>
  <si>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</si>
  <si>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</si>
  <si>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</si>
  <si>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</si>
  <si>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</si>
  <si>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</si>
  <si>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</si>
  <si>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</si>
  <si>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</si>
  <si>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</si>
  <si>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</si>
  <si>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</si>
  <si>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</si>
  <si>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</si>
  <si>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</si>
  <si>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</si>
  <si>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</si>
  <si>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</si>
  <si>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</si>
  <si>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</si>
  <si>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</si>
  <si>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</si>
  <si>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</si>
  <si>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</si>
  <si>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</si>
  <si>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</si>
  <si>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</si>
  <si>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</si>
  <si>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</si>
  <si>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</si>
  <si>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</si>
  <si>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</si>
  <si>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</si>
  <si>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</si>
  <si>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</si>
  <si>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</si>
  <si>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</si>
  <si>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</si>
  <si>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</si>
  <si>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</si>
  <si>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</si>
  <si>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</si>
  <si>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</si>
  <si>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</si>
  <si>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</si>
  <si>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</si>
  <si>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</si>
  <si>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</si>
  <si>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</si>
  <si>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</si>
  <si>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</si>
  <si>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</si>
  <si>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</si>
  <si>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</si>
  <si>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</si>
  <si>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</si>
  <si>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</si>
  <si>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</si>
  <si>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</si>
  <si>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</si>
  <si>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</si>
  <si>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</si>
  <si>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</si>
  <si>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</si>
  <si>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</si>
  <si>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</si>
  <si>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</si>
  <si>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</si>
  <si>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</si>
  <si>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</si>
  <si>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</si>
  <si>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</si>
  <si>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</si>
  <si>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</si>
  <si>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</si>
  <si>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</si>
  <si>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</si>
  <si>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</si>
  <si>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</si>
  <si>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</si>
  <si>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</si>
  <si>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</si>
  <si>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</si>
  <si>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</si>
  <si>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</si>
  <si>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</si>
  <si>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</si>
  <si>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</si>
  <si>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</si>
  <si>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</si>
  <si>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</si>
  <si>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</si>
  <si>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</si>
  <si>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</si>
  <si>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</si>
  <si>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</si>
  <si>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</si>
  <si>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</si>
  <si>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</si>
  <si>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</si>
  <si>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</si>
  <si>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</si>
  <si>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</si>
  <si>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</si>
  <si>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</si>
  <si>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</si>
  <si>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</si>
  <si>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</si>
  <si>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</si>
  <si>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</si>
  <si>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</si>
  <si>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</si>
  <si>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</si>
  <si>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</si>
  <si>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</si>
  <si>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</si>
  <si>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</si>
  <si>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</si>
  <si>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</si>
  <si>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</si>
  <si>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</si>
  <si>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</si>
  <si>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</si>
  <si>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</si>
  <si>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</si>
  <si>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</si>
  <si>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</si>
  <si>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</si>
  <si>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</si>
  <si>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</si>
  <si>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</si>
  <si>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</si>
  <si>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</si>
  <si>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</si>
  <si>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</si>
  <si>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</si>
  <si>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</si>
  <si>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</si>
  <si>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</si>
  <si>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</si>
  <si>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</si>
  <si>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</si>
  <si>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</si>
  <si>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</si>
  <si>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</si>
  <si>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</si>
  <si>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</si>
  <si>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</si>
  <si>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</si>
  <si>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</si>
  <si>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</si>
  <si>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</si>
  <si>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</si>
  <si>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</si>
  <si>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</si>
  <si>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</si>
  <si>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</si>
  <si>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</si>
  <si>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</si>
  <si>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</si>
  <si>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</si>
  <si>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</si>
  <si>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</si>
  <si>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</si>
  <si>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</si>
  <si>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</si>
  <si>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</si>
  <si>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</si>
  <si>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</si>
  <si>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</si>
  <si>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</si>
  <si>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</si>
  <si>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</si>
  <si>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</si>
  <si>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</si>
  <si>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</si>
  <si>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</si>
  <si>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</si>
  <si>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</si>
  <si>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</si>
  <si>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</si>
  <si>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</si>
  <si>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</si>
  <si>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</si>
  <si>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</si>
  <si>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</si>
  <si>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</si>
  <si>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</si>
  <si>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</si>
  <si>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</si>
  <si>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</si>
  <si>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</si>
  <si>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</si>
  <si>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</si>
  <si>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</si>
  <si>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</si>
  <si>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</si>
  <si>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</si>
  <si>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</si>
  <si>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</si>
  <si>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</si>
  <si>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</si>
  <si>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</si>
  <si>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</si>
  <si>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</si>
  <si>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</si>
  <si>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</si>
  <si>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</si>
  <si>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</si>
  <si>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</si>
  <si>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</si>
  <si>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</si>
  <si>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</si>
  <si>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</si>
  <si>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</si>
  <si>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</si>
  <si>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</si>
  <si>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</si>
  <si>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</si>
  <si>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</si>
  <si>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</si>
  <si>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</si>
  <si>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</si>
  <si>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</si>
  <si>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</si>
  <si>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</si>
  <si>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</si>
  <si>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</si>
  <si>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</si>
  <si>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</si>
  <si>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</si>
  <si>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</si>
  <si>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</si>
  <si>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</si>
  <si>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</si>
  <si>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</si>
  <si>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</si>
  <si>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</si>
  <si>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</si>
  <si>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</si>
  <si>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</si>
  <si>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</si>
  <si>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</si>
  <si>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</si>
  <si>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</si>
  <si>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</si>
  <si>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</si>
  <si>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</si>
  <si>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</si>
  <si>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</si>
  <si>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</si>
  <si>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</si>
  <si>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</si>
  <si>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</si>
  <si>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</si>
  <si>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</si>
  <si>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</si>
  <si>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</si>
  <si>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</si>
  <si>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</si>
  <si>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</si>
  <si>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</si>
  <si>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</si>
  <si>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</si>
  <si>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</si>
  <si>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</si>
  <si>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</si>
  <si>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</si>
  <si>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</si>
  <si>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</si>
  <si>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</si>
  <si>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</si>
  <si>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</si>
  <si>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</si>
  <si>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</si>
  <si>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</si>
  <si>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</si>
  <si>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</si>
  <si>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</si>
  <si>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</si>
  <si>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</si>
  <si>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</si>
  <si>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</si>
  <si>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</si>
  <si>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</si>
  <si>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</si>
  <si>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</si>
  <si>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</si>
  <si>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</si>
  <si>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</si>
  <si>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</si>
  <si>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</si>
  <si>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</si>
  <si>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</si>
  <si>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</si>
  <si>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</si>
  <si>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</si>
  <si>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</si>
  <si>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</si>
  <si>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</si>
  <si>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</si>
  <si>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</si>
  <si>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</si>
  <si>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</si>
  <si>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</si>
  <si>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</si>
  <si>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</si>
  <si>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</si>
  <si>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</si>
  <si>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</si>
  <si>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</si>
  <si>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</si>
  <si>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</si>
  <si>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</si>
  <si>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</si>
  <si>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</si>
  <si>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</si>
  <si>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</si>
  <si>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</si>
  <si>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</si>
  <si>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</si>
  <si>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</si>
  <si>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</si>
  <si>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</si>
  <si>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</si>
  <si>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</si>
  <si>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</si>
  <si>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</si>
  <si>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</si>
  <si>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</si>
  <si>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</si>
  <si>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</si>
  <si>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</si>
  <si>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</si>
  <si>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</si>
  <si>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</si>
  <si>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</si>
  <si>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</si>
  <si>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</si>
  <si>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</si>
  <si>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</si>
  <si>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</si>
  <si>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</si>
  <si>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</si>
  <si>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</si>
  <si>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</si>
  <si>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</si>
  <si>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</si>
  <si>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</si>
  <si>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</si>
  <si>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</si>
  <si>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</si>
  <si>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</si>
  <si>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</si>
  <si>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</si>
  <si>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</si>
  <si>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</si>
  <si>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</si>
  <si>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</si>
  <si>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</si>
  <si>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</si>
  <si>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</si>
  <si>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</si>
  <si>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</si>
  <si>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</si>
  <si>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</si>
  <si>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</si>
  <si>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</si>
  <si>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</si>
  <si>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</si>
  <si>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</si>
  <si>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</si>
  <si>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</si>
  <si>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</si>
  <si>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</si>
  <si>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</si>
  <si>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</si>
  <si>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</si>
  <si>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</si>
  <si>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</si>
  <si>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</si>
  <si>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</si>
  <si>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</si>
  <si>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</si>
  <si>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</si>
  <si>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</si>
  <si>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</si>
  <si>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</si>
  <si>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</si>
  <si>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</si>
  <si>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</si>
  <si>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</si>
  <si>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</si>
  <si>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</si>
  <si>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</si>
  <si>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</si>
  <si>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</si>
  <si>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</si>
  <si>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</si>
  <si>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</si>
  <si>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</si>
  <si>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</si>
  <si>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</si>
  <si>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</si>
  <si>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</si>
  <si>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</si>
  <si>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</si>
  <si>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</si>
  <si>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</si>
  <si>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</si>
  <si>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</si>
  <si>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</si>
  <si>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</si>
  <si>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</si>
  <si>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</si>
  <si>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</si>
  <si>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</si>
  <si>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</si>
  <si>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</si>
  <si>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</si>
  <si>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</si>
  <si>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</si>
  <si>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</si>
  <si>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</si>
  <si>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</si>
  <si>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</si>
  <si>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</si>
  <si>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</si>
  <si>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</si>
  <si>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</si>
  <si>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</si>
  <si>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</si>
  <si>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</si>
  <si>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</si>
  <si>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</si>
  <si>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</si>
  <si>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</si>
  <si>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</si>
  <si>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</si>
  <si>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</si>
  <si>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</si>
  <si>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</si>
  <si>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</si>
  <si>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</si>
  <si>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</si>
  <si>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</si>
  <si>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</si>
  <si>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</si>
  <si>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</si>
  <si>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</si>
  <si>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</si>
  <si>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</si>
  <si>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</si>
  <si>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</si>
  <si>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</si>
  <si>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</si>
  <si>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</si>
  <si>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</si>
  <si>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</si>
  <si>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</si>
  <si>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</si>
  <si>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</si>
  <si>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</si>
  <si>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</si>
  <si>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</si>
  <si>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</si>
  <si>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</si>
  <si>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</si>
  <si>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</si>
  <si>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</si>
  <si>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</si>
  <si>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</si>
  <si>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</si>
  <si>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</si>
  <si>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</si>
  <si>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</si>
  <si>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</si>
  <si>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</si>
  <si>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</si>
  <si>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</si>
  <si>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</si>
  <si>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</si>
  <si>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</si>
  <si>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</si>
  <si>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</si>
  <si>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</si>
  <si>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</si>
  <si>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</si>
  <si>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</si>
  <si>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</si>
  <si>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</si>
  <si>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</si>
  <si>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</si>
  <si>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</si>
  <si>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</si>
  <si>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</si>
  <si>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</si>
  <si>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</si>
  <si>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</si>
  <si>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</si>
  <si>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</si>
  <si>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</si>
  <si>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</si>
  <si>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</si>
  <si>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</si>
  <si>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</si>
  <si>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</si>
  <si>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</si>
  <si>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</si>
  <si>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</si>
  <si>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</si>
  <si>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</si>
  <si>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</si>
  <si>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</si>
  <si>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</si>
  <si>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</si>
  <si>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</si>
  <si>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</si>
  <si>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</si>
  <si>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</si>
  <si>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</si>
  <si>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</si>
  <si>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</si>
  <si>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</si>
  <si>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</si>
  <si>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</si>
  <si>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</si>
  <si>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</si>
  <si>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</si>
  <si>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</si>
  <si>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</si>
  <si>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</si>
  <si>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</si>
  <si>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</si>
  <si>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</si>
  <si>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</si>
  <si>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</si>
  <si>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</si>
  <si>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</si>
  <si>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</si>
  <si>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</si>
  <si>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</si>
  <si>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</si>
  <si>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</si>
  <si>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</si>
  <si>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</si>
  <si>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</si>
  <si>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</si>
  <si>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</si>
  <si>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</si>
  <si>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</si>
  <si>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</si>
  <si>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</si>
  <si>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</si>
  <si>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</si>
  <si>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</si>
  <si>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</si>
  <si>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</si>
  <si>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</si>
  <si>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</si>
  <si>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</si>
  <si>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</si>
  <si>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</si>
  <si>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</si>
  <si>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</si>
  <si>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</si>
  <si>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</si>
  <si>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</si>
  <si>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</si>
  <si>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</si>
  <si>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</si>
  <si>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</si>
  <si>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</si>
  <si>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</si>
  <si>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</si>
  <si>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</si>
  <si>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</si>
  <si>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</si>
  <si>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</si>
  <si>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</si>
  <si>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</si>
  <si>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</si>
  <si>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</si>
  <si>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</si>
  <si>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</si>
  <si>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</si>
  <si>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</si>
  <si>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</si>
  <si>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</si>
  <si>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</si>
  <si>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</si>
  <si>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</si>
  <si>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</si>
  <si>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</si>
  <si>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</si>
  <si>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</si>
  <si>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</si>
  <si>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</si>
  <si>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</si>
  <si>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</si>
  <si>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</si>
  <si>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</si>
  <si>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</si>
  <si>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</si>
  <si>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</si>
  <si>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</si>
  <si>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</si>
  <si>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</si>
  <si>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</si>
  <si>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</si>
  <si>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</si>
  <si>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</si>
  <si>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</si>
  <si>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</si>
  <si>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</si>
  <si>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</si>
  <si>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</si>
  <si>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</si>
  <si>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</si>
  <si>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</si>
  <si>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</si>
  <si>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</si>
  <si>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</si>
  <si>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</si>
  <si>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</si>
  <si>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</si>
  <si>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</si>
  <si>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</si>
  <si>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</si>
  <si>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</si>
  <si>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</si>
  <si>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</si>
  <si>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</si>
  <si>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</si>
  <si>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</si>
  <si>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</si>
  <si>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</si>
  <si>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</si>
  <si>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</si>
  <si>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</si>
  <si>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</si>
  <si>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</si>
  <si>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</si>
  <si>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</si>
  <si>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</si>
  <si>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</si>
  <si>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</si>
  <si>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</si>
  <si>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</si>
  <si>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</si>
  <si>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</si>
  <si>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</si>
  <si>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</si>
  <si>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</si>
  <si>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</si>
  <si>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</si>
  <si>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</si>
  <si>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</si>
  <si>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</si>
  <si>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</si>
  <si>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</si>
  <si>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</si>
  <si>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</si>
  <si>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</si>
  <si>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</si>
  <si>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</si>
  <si>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</si>
  <si>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</si>
  <si>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</si>
  <si>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</si>
  <si>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</si>
  <si>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</si>
  <si>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</si>
  <si>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</si>
  <si>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</si>
  <si>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</si>
  <si>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</si>
  <si>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</si>
  <si>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</si>
  <si>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</si>
  <si>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</si>
  <si>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</si>
  <si>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</si>
  <si>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</si>
  <si>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</si>
  <si>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</si>
  <si>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</si>
  <si>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</si>
  <si>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</si>
  <si>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</si>
  <si>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</si>
  <si>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</si>
  <si>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</si>
  <si>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</si>
  <si>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</si>
  <si>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</si>
  <si>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</si>
  <si>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</si>
  <si>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</si>
  <si>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</si>
  <si>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</si>
  <si>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</si>
  <si>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</si>
  <si>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</si>
  <si>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</si>
  <si>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</si>
  <si>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</si>
  <si>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</si>
  <si>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</si>
  <si>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</si>
  <si>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</si>
  <si>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</si>
  <si>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</si>
  <si>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</si>
  <si>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</si>
  <si>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</si>
  <si>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</si>
  <si>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</si>
  <si>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</si>
  <si>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</si>
  <si>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</si>
  <si>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</si>
  <si>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</si>
  <si>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</si>
  <si>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</si>
  <si>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</si>
  <si>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</si>
  <si>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</si>
  <si>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</si>
  <si>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</si>
  <si>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</si>
  <si>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</si>
  <si>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</si>
  <si>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</si>
  <si>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</si>
  <si>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</si>
  <si>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</si>
  <si>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</si>
  <si>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</si>
  <si>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</si>
  <si>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</si>
  <si>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</si>
  <si>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</si>
  <si>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</si>
  <si>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</si>
  <si>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</si>
  <si>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</si>
  <si>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</si>
  <si>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</si>
  <si>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</si>
  <si>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</si>
  <si>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</si>
  <si>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</si>
  <si>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</si>
  <si>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</si>
  <si>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</si>
  <si>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</si>
  <si>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</si>
  <si>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</si>
  <si>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</si>
  <si>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</si>
  <si>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</si>
  <si>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</si>
  <si>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</si>
  <si>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</si>
  <si>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</si>
  <si>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</si>
  <si>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</si>
  <si>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</si>
  <si>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</si>
  <si>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</si>
  <si>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</si>
  <si>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</si>
  <si>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</si>
  <si>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</si>
  <si>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</si>
  <si>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</si>
  <si>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</si>
  <si>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</si>
  <si>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</si>
  <si>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</si>
  <si>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</si>
  <si>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</si>
  <si>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</si>
  <si>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</si>
  <si>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</si>
  <si>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</si>
  <si>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</si>
  <si>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</si>
  <si>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</si>
  <si>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</si>
  <si>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</si>
  <si>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</si>
  <si>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</si>
  <si>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</si>
  <si>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</si>
  <si>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</si>
  <si>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</si>
  <si>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</si>
  <si>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</si>
  <si>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</si>
  <si>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</si>
  <si>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</si>
  <si>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</si>
  <si>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</si>
  <si>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</si>
  <si>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</si>
  <si>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</si>
  <si>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</si>
  <si>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</si>
  <si>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</si>
  <si>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</si>
  <si>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</si>
  <si>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</si>
  <si>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</si>
  <si>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</si>
  <si>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</si>
  <si>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</si>
  <si>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</si>
  <si>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</si>
  <si>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</si>
  <si>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</si>
  <si>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</si>
  <si>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</si>
  <si>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</si>
  <si>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</si>
  <si>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</si>
  <si>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</si>
  <si>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</si>
  <si>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</si>
  <si>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</si>
  <si>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</si>
  <si>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</si>
  <si>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</si>
  <si>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</si>
  <si>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</si>
  <si>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</si>
  <si>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</si>
  <si>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</si>
  <si>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</si>
  <si>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</si>
  <si>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</si>
  <si>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</si>
  <si>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</si>
  <si>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</si>
  <si>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</si>
  <si>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</si>
  <si>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</si>
  <si>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</si>
  <si>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</si>
  <si>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</si>
  <si>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</si>
  <si>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</si>
  <si>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</si>
  <si>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</si>
  <si>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</si>
  <si>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</si>
  <si>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</si>
  <si>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</si>
  <si>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</si>
  <si>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</si>
  <si>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</si>
  <si>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</si>
  <si>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</si>
  <si>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</si>
  <si>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</si>
  <si>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</si>
  <si>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</si>
  <si>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</si>
  <si>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</si>
  <si>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</si>
  <si>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</si>
  <si>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</si>
  <si>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</si>
  <si>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</si>
  <si>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</si>
  <si>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</si>
  <si>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</si>
  <si>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</si>
  <si>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</si>
  <si>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</si>
  <si>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</si>
  <si>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</si>
  <si>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</si>
  <si>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</si>
  <si>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</si>
  <si>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</si>
  <si>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</si>
  <si>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</si>
  <si>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</si>
  <si>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</si>
  <si>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</si>
  <si>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</si>
  <si>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</si>
  <si>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</si>
  <si>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</si>
  <si>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</si>
  <si>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</si>
  <si>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</si>
  <si>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</si>
  <si>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</si>
  <si>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</si>
  <si>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</si>
  <si>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</si>
  <si>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</si>
  <si>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</si>
  <si>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</si>
  <si>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</si>
  <si>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</si>
  <si>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</si>
  <si>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</si>
  <si>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</si>
  <si>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</si>
  <si>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</si>
  <si>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</si>
  <si>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</si>
  <si>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</si>
  <si>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</si>
  <si>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</si>
  <si>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</si>
  <si>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</si>
  <si>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</si>
  <si>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</si>
  <si>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</si>
  <si>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</si>
  <si>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</si>
  <si>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</si>
  <si>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</si>
  <si>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</si>
  <si>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</si>
  <si>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</si>
  <si>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</si>
  <si>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</si>
  <si>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</si>
  <si>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</si>
  <si>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</si>
  <si>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</si>
  <si>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</si>
  <si>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</si>
  <si>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</si>
  <si>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</si>
  <si>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</si>
  <si>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</si>
  <si>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</si>
  <si>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</si>
  <si>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</si>
  <si>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</si>
  <si>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</si>
  <si>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</si>
  <si>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</si>
  <si>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</si>
  <si>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</si>
  <si>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</si>
  <si>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</si>
  <si>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</si>
  <si>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</si>
  <si>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</si>
  <si>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</si>
  <si>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</si>
  <si>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</si>
  <si>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</si>
  <si>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</si>
  <si>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</si>
  <si>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</si>
  <si>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</si>
  <si>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</si>
  <si>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</si>
  <si>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</si>
  <si>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</si>
  <si>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</si>
  <si>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</si>
  <si>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</si>
  <si>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</si>
  <si>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</si>
  <si>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</si>
  <si>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</si>
  <si>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</si>
  <si>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</si>
  <si>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</si>
  <si>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</si>
  <si>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</si>
  <si>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</si>
  <si>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</si>
  <si>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</si>
  <si>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</si>
  <si>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</si>
  <si>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</si>
  <si>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</si>
  <si>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</si>
  <si>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</si>
  <si>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</si>
  <si>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</si>
  <si>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</si>
  <si>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</si>
  <si>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</si>
  <si>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</si>
  <si>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</si>
  <si>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</si>
  <si>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</si>
  <si>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</si>
  <si>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</si>
  <si>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</si>
  <si>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</si>
  <si>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</si>
  <si>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</si>
  <si>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</si>
  <si>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</si>
  <si>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</si>
  <si>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</si>
  <si>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</si>
  <si>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</si>
  <si>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</si>
  <si>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</si>
  <si>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</si>
  <si>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</si>
  <si>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</si>
  <si>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</si>
  <si>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</si>
  <si>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</si>
  <si>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</si>
  <si>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</si>
  <si>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</si>
  <si>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</si>
  <si>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</si>
  <si>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</si>
  <si>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</si>
  <si>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</si>
  <si>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</si>
  <si>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</si>
  <si>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</si>
  <si>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</si>
  <si>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</si>
  <si>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</si>
  <si>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</si>
  <si>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</si>
  <si>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</si>
  <si>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</si>
  <si>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</si>
  <si>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</si>
  <si>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</si>
  <si>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</si>
  <si>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</si>
  <si>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</si>
  <si>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</si>
  <si>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</si>
  <si>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</si>
  <si>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</si>
  <si>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</si>
  <si>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</si>
  <si>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</si>
  <si>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</si>
  <si>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</si>
  <si>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</si>
  <si>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</si>
  <si>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</si>
  <si>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</si>
  <si>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</si>
  <si>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</si>
  <si>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</si>
  <si>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</si>
  <si>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</si>
  <si>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</si>
  <si>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</si>
  <si>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</si>
  <si>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</si>
  <si>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</si>
  <si>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</si>
  <si>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</si>
  <si>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</si>
  <si>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</si>
  <si>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</si>
  <si>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</si>
  <si>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</si>
  <si>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</si>
  <si>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</si>
  <si>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</si>
  <si>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</si>
  <si>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</si>
  <si>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</si>
  <si>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</si>
  <si>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</si>
  <si>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</si>
  <si>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</si>
  <si>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</si>
  <si>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</si>
  <si>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</si>
  <si>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</si>
  <si>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</si>
  <si>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</si>
  <si>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</si>
  <si>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</si>
  <si>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</si>
  <si>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</si>
  <si>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</si>
  <si>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</si>
  <si>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</si>
  <si>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</si>
  <si>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</si>
  <si>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</si>
  <si>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</si>
  <si>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</si>
  <si>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</si>
  <si>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</si>
  <si>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</si>
  <si>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</si>
  <si>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</si>
  <si>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</si>
  <si>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</si>
  <si>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</si>
  <si>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</si>
  <si>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</si>
  <si>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</si>
  <si>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</si>
  <si>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</si>
  <si>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</si>
  <si>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</si>
  <si>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</si>
  <si>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</si>
  <si>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</si>
  <si>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</si>
  <si>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</si>
  <si>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</si>
  <si>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</si>
  <si>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</si>
  <si>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</si>
  <si>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</si>
  <si>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</si>
  <si>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</si>
  <si>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</si>
  <si>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</si>
  <si>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</si>
  <si>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</si>
  <si>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</si>
  <si>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</si>
  <si>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</si>
  <si>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</si>
  <si>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</si>
  <si>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</si>
  <si>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</si>
  <si>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</si>
  <si>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</si>
  <si>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</si>
  <si>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</si>
  <si>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</si>
  <si>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</si>
  <si>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</si>
  <si>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</si>
  <si>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</si>
  <si>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</si>
  <si>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</si>
  <si>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</si>
  <si>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</si>
  <si>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</si>
  <si>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</si>
  <si>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</si>
  <si>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</si>
  <si>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</si>
  <si>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</si>
  <si>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</si>
  <si>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</si>
  <si>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</si>
  <si>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</si>
  <si>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</si>
  <si>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</si>
  <si>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</si>
  <si>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</si>
  <si>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</si>
  <si>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</si>
  <si>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</si>
  <si>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</si>
  <si>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</si>
  <si>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</si>
  <si>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</si>
  <si>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</si>
  <si>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</si>
  <si>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</si>
  <si>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</si>
  <si>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</si>
  <si>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</si>
  <si>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</si>
  <si>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</si>
  <si>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</si>
  <si>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</si>
  <si>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</si>
  <si>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</si>
  <si>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</si>
  <si>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</si>
  <si>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</si>
  <si>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</si>
  <si>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</si>
  <si>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</si>
  <si>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</si>
  <si>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</si>
  <si>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</si>
  <si>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</si>
  <si>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</si>
  <si>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</si>
  <si>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</si>
  <si>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</si>
  <si>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</si>
  <si>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</si>
  <si>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</si>
  <si>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</si>
  <si>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</si>
  <si>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</si>
  <si>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</si>
  <si>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</si>
  <si>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</si>
  <si>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</si>
  <si>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</si>
  <si>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</si>
  <si>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</si>
  <si>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</si>
  <si>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</si>
  <si>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</si>
  <si>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</si>
  <si>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</si>
  <si>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</si>
  <si>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</si>
  <si>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</si>
  <si>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</si>
  <si>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</si>
  <si>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</si>
  <si>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</si>
  <si>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</si>
  <si>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</si>
  <si>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</si>
  <si>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</si>
  <si>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</si>
  <si>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</si>
  <si>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</si>
  <si>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</si>
  <si>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</si>
  <si>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</si>
  <si>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</si>
  <si>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</si>
  <si>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</si>
  <si>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</si>
  <si>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</si>
  <si>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</si>
  <si>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</si>
  <si>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</si>
  <si>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</si>
  <si>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</si>
  <si>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</si>
  <si>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</si>
  <si>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</si>
  <si>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</si>
  <si>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</si>
  <si>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</si>
  <si>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</si>
  <si>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</si>
  <si>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</si>
  <si>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</si>
  <si>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</si>
  <si>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</si>
  <si>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</si>
  <si>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</si>
  <si>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</si>
  <si>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</si>
  <si>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</si>
  <si>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</si>
  <si>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</si>
  <si>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</si>
  <si>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</si>
  <si>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</si>
  <si>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</si>
  <si>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</si>
  <si>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</si>
  <si>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</si>
  <si>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</si>
  <si>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</si>
  <si>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</si>
  <si>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</si>
  <si>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</si>
  <si>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</si>
  <si>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</si>
  <si>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</si>
  <si>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</si>
  <si>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</si>
  <si>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</si>
  <si>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</si>
  <si>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</si>
  <si>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</si>
  <si>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</si>
  <si>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</si>
  <si>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</si>
  <si>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</si>
  <si>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</si>
  <si>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</si>
  <si>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</si>
  <si>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</si>
  <si>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</si>
  <si>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</si>
  <si>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</si>
  <si>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</si>
  <si>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</si>
  <si>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</si>
  <si>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</si>
  <si>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</si>
  <si>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</si>
  <si>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</si>
  <si>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</si>
  <si>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</si>
  <si>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</si>
  <si>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</si>
  <si>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</si>
  <si>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</si>
  <si>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</si>
  <si>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</si>
  <si>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</si>
  <si>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</si>
  <si>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</si>
  <si>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</si>
  <si>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</si>
  <si>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</si>
  <si>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</si>
  <si>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</si>
  <si>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</si>
  <si>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</si>
  <si>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</si>
  <si>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</si>
  <si>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</si>
  <si>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</si>
  <si>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</si>
  <si>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</si>
  <si>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</si>
  <si>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</si>
  <si>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</si>
  <si>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</si>
  <si>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</si>
  <si>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</si>
  <si>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</si>
  <si>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</si>
  <si>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</si>
  <si>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</si>
  <si>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</si>
  <si>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</si>
  <si>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</si>
  <si>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</si>
  <si>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</si>
  <si>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</si>
  <si>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</si>
  <si>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</si>
  <si>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</si>
  <si>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</si>
  <si>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</si>
  <si>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</si>
  <si>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</si>
  <si>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</si>
  <si>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</si>
  <si>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</si>
  <si>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</si>
  <si>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</si>
  <si>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</si>
  <si>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</si>
  <si>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</si>
  <si>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</si>
  <si>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</si>
  <si>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</si>
  <si>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</si>
  <si>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</si>
  <si>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</si>
  <si>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</si>
  <si>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</si>
  <si>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</si>
  <si>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</si>
  <si>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</si>
  <si>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</si>
  <si>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</si>
  <si>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</si>
  <si>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</si>
  <si>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</si>
  <si>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</si>
  <si>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</si>
  <si>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</si>
  <si>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</si>
  <si>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</si>
  <si>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</si>
  <si>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</si>
  <si>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</si>
  <si>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</si>
  <si>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</si>
  <si>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</si>
  <si>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</si>
  <si>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</si>
  <si>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</si>
  <si>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</si>
  <si>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</si>
  <si>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</si>
  <si>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</si>
  <si>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</si>
  <si>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</si>
  <si>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</si>
  <si>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</si>
  <si>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</si>
  <si>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</si>
  <si>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</si>
  <si>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</si>
  <si>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</si>
  <si>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</si>
  <si>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</si>
  <si>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</si>
  <si>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</si>
  <si>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</si>
  <si>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</si>
  <si>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</si>
  <si>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</si>
  <si>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</si>
  <si>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</si>
  <si>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</si>
  <si>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</si>
  <si>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</si>
  <si>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</si>
  <si>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</si>
  <si>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</si>
  <si>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</si>
  <si>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</si>
  <si>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</si>
  <si>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</si>
  <si>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</si>
  <si>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</si>
  <si>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</si>
  <si>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</si>
  <si>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</si>
  <si>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</si>
  <si>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</si>
  <si>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</si>
  <si>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</si>
  <si>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</si>
  <si>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</si>
  <si>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</si>
  <si>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</si>
  <si>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</si>
  <si>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</si>
  <si>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</si>
  <si>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</si>
  <si>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</si>
  <si>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</si>
  <si>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</si>
  <si>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</si>
  <si>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</si>
  <si>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</si>
  <si>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</si>
  <si>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</si>
  <si>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</si>
  <si>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</si>
  <si>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</si>
  <si>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</si>
  <si>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</si>
  <si>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</si>
  <si>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</si>
  <si>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</si>
  <si>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</si>
  <si>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</si>
  <si>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</si>
  <si>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</si>
  <si>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</si>
  <si>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</si>
  <si>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</si>
  <si>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</si>
  <si>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</si>
  <si>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</si>
  <si>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</si>
  <si>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</si>
  <si>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</si>
  <si>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</si>
  <si>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</si>
  <si>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</si>
  <si>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</si>
  <si>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</si>
  <si>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</si>
  <si>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</si>
  <si>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</si>
  <si>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</si>
  <si>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</si>
  <si>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</si>
  <si>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</si>
  <si>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</si>
  <si>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</si>
  <si>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</si>
  <si>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</si>
  <si>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</si>
  <si>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</si>
  <si>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</si>
  <si>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</si>
  <si>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</si>
  <si>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</si>
  <si>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</si>
  <si>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</si>
  <si>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</si>
  <si>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</si>
  <si>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</si>
  <si>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</si>
  <si>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</si>
  <si>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</si>
  <si>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</si>
  <si>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</si>
  <si>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</si>
  <si>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</si>
  <si>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</si>
  <si>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</si>
  <si>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</si>
  <si>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</si>
  <si>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</si>
  <si>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</si>
  <si>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</si>
  <si>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</si>
  <si>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</si>
  <si>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</si>
  <si>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</si>
  <si>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</si>
  <si>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</si>
  <si>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</si>
  <si>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</si>
  <si>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</si>
  <si>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</si>
  <si>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</si>
  <si>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</si>
  <si>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</si>
  <si>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</si>
  <si>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</si>
  <si>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</si>
  <si>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</si>
  <si>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</si>
  <si>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</si>
  <si>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</si>
  <si>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</si>
  <si>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</si>
  <si>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</si>
  <si>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</si>
  <si>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</si>
  <si>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</si>
  <si>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</si>
  <si>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</si>
  <si>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</si>
  <si>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</si>
  <si>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</si>
  <si>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</si>
  <si>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</si>
  <si>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</si>
  <si>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</si>
  <si>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</si>
  <si>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</si>
  <si>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</si>
  <si>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</si>
  <si>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</si>
  <si>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</si>
  <si>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</si>
  <si>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</si>
  <si>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</si>
  <si>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</si>
  <si>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</si>
  <si>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</si>
  <si>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</si>
  <si>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</si>
  <si>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</si>
  <si>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</si>
  <si>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</si>
  <si>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</si>
  <si>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</si>
  <si>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</si>
  <si>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</si>
  <si>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</si>
  <si>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</si>
  <si>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</si>
  <si>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</si>
  <si>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</si>
  <si>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</si>
  <si>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</si>
  <si>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</si>
  <si>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</si>
  <si>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</si>
  <si>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</si>
  <si>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</si>
  <si>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</si>
  <si>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</si>
  <si>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</si>
  <si>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</si>
  <si>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</si>
  <si>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</si>
  <si>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</si>
  <si>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</si>
  <si>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</si>
  <si>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</si>
  <si>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</si>
  <si>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</si>
  <si>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</si>
  <si>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</si>
  <si>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</si>
  <si>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</si>
  <si>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</si>
  <si>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</si>
  <si>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</si>
  <si>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</si>
  <si>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</si>
  <si>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</si>
  <si>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</si>
  <si>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</si>
  <si>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</si>
  <si>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</si>
  <si>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</si>
  <si>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</si>
  <si>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</si>
  <si>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</si>
  <si>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</si>
  <si>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</si>
  <si>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</si>
  <si>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</si>
  <si>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</si>
  <si>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</si>
  <si>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</si>
  <si>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</si>
  <si>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</si>
  <si>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</si>
  <si>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</si>
  <si>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</si>
  <si>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</si>
  <si>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</si>
  <si>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</si>
  <si>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</si>
  <si>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</si>
  <si>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</si>
  <si>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</si>
  <si>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</si>
  <si>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</si>
  <si>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</si>
  <si>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</si>
  <si>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</si>
  <si>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</si>
  <si>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</si>
  <si>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</si>
  <si>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</si>
  <si>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</si>
  <si>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</si>
  <si>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</si>
  <si>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</si>
  <si>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</si>
  <si>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</si>
  <si>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</si>
  <si>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</si>
  <si>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</si>
  <si>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</si>
  <si>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</si>
  <si>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</si>
  <si>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</si>
  <si>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</si>
  <si>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</si>
  <si>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</si>
  <si>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</si>
  <si>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</si>
  <si>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</si>
  <si>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</si>
  <si>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</si>
  <si>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</si>
  <si>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</si>
  <si>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</si>
  <si>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</si>
  <si>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</si>
  <si>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</si>
  <si>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</si>
  <si>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</si>
  <si>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</si>
  <si>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</si>
  <si>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</si>
  <si>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</si>
  <si>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</si>
  <si>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</si>
  <si>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</si>
  <si>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</si>
  <si>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</si>
  <si>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</si>
  <si>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</si>
  <si>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</si>
  <si>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</si>
  <si>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</si>
  <si>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</si>
  <si>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</si>
  <si>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</si>
  <si>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</si>
  <si>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</si>
  <si>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</si>
  <si>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</si>
  <si>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</si>
  <si>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</si>
  <si>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</si>
  <si>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</si>
  <si>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</si>
  <si>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</si>
  <si>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</si>
  <si>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</si>
  <si>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</si>
  <si>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</si>
  <si>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</si>
  <si>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</si>
  <si>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</si>
  <si>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</si>
  <si>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</si>
  <si>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</si>
  <si>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</si>
  <si>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</si>
  <si>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</si>
  <si>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</si>
  <si>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</si>
  <si>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</si>
  <si>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</si>
  <si>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</si>
  <si>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</si>
  <si>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</si>
  <si>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</si>
  <si>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</si>
  <si>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</si>
  <si>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</si>
  <si>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</si>
  <si>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</si>
  <si>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</si>
  <si>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</si>
  <si>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</si>
  <si>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</si>
  <si>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</si>
  <si>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</si>
  <si>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</si>
  <si>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</si>
  <si>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</si>
  <si>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</si>
  <si>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</si>
  <si>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</si>
  <si>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</si>
  <si>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</si>
  <si>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</si>
  <si>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</si>
  <si>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</si>
  <si>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</si>
  <si>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</si>
  <si>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</si>
  <si>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</si>
  <si>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</si>
  <si>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</si>
  <si>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</si>
  <si>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</si>
  <si>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</si>
  <si>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</si>
  <si>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</si>
  <si>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</si>
  <si>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</si>
  <si>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</si>
  <si>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</si>
  <si>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</si>
  <si>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</si>
  <si>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</si>
  <si>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</si>
  <si>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</si>
  <si>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</si>
  <si>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</si>
  <si>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</si>
  <si>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</si>
  <si>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</si>
  <si>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</si>
  <si>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</si>
  <si>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</si>
  <si>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</si>
  <si>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</si>
  <si>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</si>
  <si>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</si>
  <si>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</si>
  <si>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</si>
  <si>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</si>
  <si>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</si>
  <si>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</si>
  <si>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</si>
  <si>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</si>
  <si>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</si>
  <si>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</si>
  <si>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</si>
  <si>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</si>
  <si>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</si>
  <si>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</si>
  <si>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</si>
  <si>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</si>
  <si>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</si>
  <si>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</si>
  <si>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</si>
  <si>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</si>
  <si>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</si>
  <si>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</si>
  <si>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</si>
  <si>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</si>
  <si>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</si>
  <si>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</si>
  <si>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</si>
  <si>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</si>
  <si>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</si>
  <si>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</si>
  <si>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</si>
  <si>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</si>
  <si>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</si>
  <si>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</si>
  <si>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</si>
  <si>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</si>
  <si>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</si>
  <si>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</si>
  <si>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</si>
  <si>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</si>
  <si>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</si>
  <si>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</si>
  <si>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</si>
  <si>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</si>
  <si>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</si>
  <si>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</si>
  <si>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</si>
  <si>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</si>
  <si>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</si>
  <si>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</si>
  <si>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</si>
  <si>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</si>
  <si>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</si>
  <si>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</si>
  <si>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</si>
  <si>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</si>
  <si>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</si>
  <si>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</si>
  <si>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</si>
  <si>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</si>
  <si>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</si>
  <si>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</si>
  <si>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</si>
  <si>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</si>
  <si>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</si>
  <si>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</si>
  <si>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</si>
  <si>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</si>
  <si>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</si>
  <si>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</si>
  <si>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</si>
  <si>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</si>
  <si>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</si>
  <si>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</si>
  <si>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</si>
  <si>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</si>
  <si>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</si>
  <si>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</si>
  <si>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</si>
  <si>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</si>
  <si>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</si>
  <si>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</si>
  <si>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</si>
  <si>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</si>
  <si>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</si>
  <si>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</si>
  <si>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</si>
  <si>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</si>
  <si>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</si>
  <si>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</si>
  <si>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</si>
  <si>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</si>
  <si>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</si>
  <si>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</si>
  <si>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</si>
  <si>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</si>
  <si>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</si>
  <si>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</si>
  <si>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</si>
  <si>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</si>
  <si>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</si>
  <si>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</si>
  <si>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</si>
  <si>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</si>
  <si>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</si>
  <si>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</si>
  <si>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</si>
  <si>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</si>
  <si>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</si>
  <si>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</si>
  <si>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</si>
  <si>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</si>
  <si>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</si>
  <si>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</si>
  <si>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</si>
  <si>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</si>
  <si>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</si>
  <si>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</si>
  <si>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</si>
  <si>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</si>
  <si>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</si>
  <si>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</si>
  <si>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</si>
  <si>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</si>
  <si>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</si>
  <si>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</si>
  <si>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</si>
  <si>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</si>
  <si>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</si>
  <si>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</si>
  <si>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</si>
  <si>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</si>
  <si>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</si>
  <si>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</si>
  <si>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</si>
  <si>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</si>
  <si>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</si>
  <si>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</si>
  <si>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</si>
  <si>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</si>
  <si>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</si>
  <si>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</si>
  <si>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</si>
  <si>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</si>
  <si>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</si>
  <si>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</si>
  <si>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</si>
  <si>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</si>
  <si>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</si>
  <si>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</si>
  <si>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</si>
  <si>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</si>
  <si>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</si>
  <si>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</si>
  <si>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</si>
  <si>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</si>
  <si>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</si>
  <si>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</si>
  <si>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</si>
  <si>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</si>
  <si>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</si>
  <si>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</si>
  <si>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</si>
  <si>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</si>
  <si>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</si>
  <si>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</si>
  <si>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</si>
  <si>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</si>
  <si>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</si>
  <si>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</si>
  <si>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</si>
  <si>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</si>
  <si>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</si>
  <si>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</si>
  <si>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</si>
  <si>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</si>
  <si>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</si>
  <si>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</si>
  <si>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</si>
  <si>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</si>
  <si>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</si>
  <si>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</si>
  <si>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</si>
  <si>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</si>
  <si>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</si>
  <si>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</si>
  <si>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</si>
  <si>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</si>
  <si>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</si>
  <si>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</si>
  <si>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</si>
  <si>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</si>
  <si>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</si>
  <si>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</si>
  <si>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</si>
  <si>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</si>
  <si>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</si>
  <si>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</si>
  <si>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</si>
  <si>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</si>
  <si>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</si>
  <si>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</si>
  <si>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</si>
  <si>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</si>
  <si>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</si>
  <si>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</si>
  <si>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</si>
  <si>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</si>
  <si>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</si>
  <si>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</si>
  <si>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</si>
  <si>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</si>
  <si>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</si>
  <si>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</si>
  <si>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</si>
  <si>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</si>
  <si>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</si>
  <si>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</si>
  <si>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</si>
  <si>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</si>
  <si>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</si>
  <si>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</si>
  <si>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</si>
  <si>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</si>
  <si>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</si>
  <si>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</si>
  <si>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</si>
  <si>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</si>
  <si>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</si>
  <si>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</si>
  <si>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</si>
  <si>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</si>
  <si>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</si>
  <si>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</si>
  <si>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</si>
  <si>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</si>
  <si>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</si>
  <si>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</si>
  <si>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</si>
  <si>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</si>
  <si>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</si>
  <si>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</si>
  <si>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</si>
  <si>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</si>
  <si>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</si>
  <si>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</si>
  <si>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</si>
  <si>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</si>
  <si>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</si>
  <si>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</si>
  <si>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</si>
  <si>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</si>
  <si>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</si>
  <si>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</si>
  <si>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</si>
  <si>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</si>
  <si>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</si>
  <si>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</si>
  <si>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</si>
  <si>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</si>
  <si>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</si>
  <si>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</si>
  <si>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</si>
  <si>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</si>
  <si>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</si>
  <si>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</si>
  <si>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</si>
  <si>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</si>
  <si>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</si>
  <si>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</si>
  <si>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</si>
  <si>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</si>
  <si>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</si>
  <si>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</si>
  <si>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</si>
  <si>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</si>
  <si>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</si>
  <si>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</si>
  <si>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</si>
  <si>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</si>
  <si>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</si>
  <si>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</si>
  <si>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</si>
  <si>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</si>
  <si>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</si>
  <si>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</si>
  <si>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</si>
  <si>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</si>
  <si>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</si>
  <si>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</si>
  <si>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</si>
  <si>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</si>
  <si>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</si>
  <si>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</si>
  <si>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</si>
  <si>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</si>
  <si>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</si>
  <si>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</si>
  <si>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</si>
  <si>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</si>
  <si>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</si>
  <si>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</si>
  <si>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</si>
  <si>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</si>
  <si>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</si>
  <si>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</si>
  <si>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</si>
  <si>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</si>
  <si>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</si>
  <si>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</si>
  <si>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</si>
  <si>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</si>
  <si>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</si>
  <si>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</si>
  <si>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</si>
  <si>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</si>
  <si>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</si>
  <si>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</si>
  <si>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</si>
  <si>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</si>
  <si>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</si>
  <si>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</si>
  <si>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</si>
  <si>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</si>
  <si>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</si>
  <si>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</si>
  <si>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</si>
  <si>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</si>
  <si>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</si>
  <si>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</si>
  <si>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</si>
  <si>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</si>
  <si>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</si>
  <si>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</si>
  <si>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</si>
  <si>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</si>
  <si>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</si>
  <si>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</si>
  <si>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</si>
  <si>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</si>
  <si>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</si>
  <si>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</si>
  <si>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</si>
  <si>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</si>
  <si>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</si>
  <si>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</si>
  <si>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</si>
  <si>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</si>
  <si>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</si>
  <si>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</si>
  <si>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</si>
  <si>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</si>
  <si>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</si>
  <si>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</si>
  <si>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</si>
  <si>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</si>
  <si>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</si>
  <si>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</si>
  <si>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</si>
  <si>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</si>
  <si>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</si>
  <si>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</si>
  <si>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</si>
  <si>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</si>
  <si>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</si>
  <si>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</si>
  <si>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</si>
  <si>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</si>
  <si>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</si>
  <si>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</si>
  <si>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</si>
  <si>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</si>
  <si>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</si>
  <si>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</si>
  <si>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</si>
  <si>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</si>
  <si>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</si>
  <si>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</si>
  <si>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</si>
  <si>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</si>
  <si>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</si>
  <si>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</si>
  <si>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</si>
  <si>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</si>
  <si>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</si>
  <si>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</si>
  <si>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</si>
  <si>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</si>
  <si>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</si>
  <si>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</si>
  <si>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</si>
  <si>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</si>
  <si>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</si>
  <si>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</si>
  <si>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</si>
  <si>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</si>
  <si>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</si>
  <si>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</si>
  <si>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</si>
  <si>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</si>
  <si>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</si>
  <si>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</si>
  <si>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</si>
  <si>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</si>
  <si>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</si>
  <si>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</si>
  <si>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</si>
  <si>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</si>
  <si>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</si>
  <si>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</si>
  <si>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</si>
  <si>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</si>
  <si>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</si>
  <si>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</si>
  <si>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</si>
  <si>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</si>
  <si>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</si>
  <si>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</si>
  <si>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</si>
  <si>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</si>
  <si>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</si>
  <si>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</si>
  <si>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</si>
  <si>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</si>
  <si>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</si>
  <si>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</si>
  <si>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</si>
  <si>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</si>
  <si>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</si>
  <si>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</si>
  <si>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</si>
  <si>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</si>
  <si>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</si>
  <si>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</si>
  <si>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</si>
  <si>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</si>
  <si>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</si>
  <si>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</si>
  <si>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</si>
  <si>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</si>
  <si>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</si>
  <si>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</si>
  <si>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</si>
  <si>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</si>
  <si>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</si>
  <si>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</si>
  <si>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</si>
  <si>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</si>
  <si>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</si>
  <si>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</si>
  <si>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</si>
  <si>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</si>
  <si>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</si>
  <si>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</si>
  <si>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</si>
  <si>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</si>
  <si>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</si>
  <si>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</si>
  <si>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</si>
  <si>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</si>
  <si>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</si>
  <si>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</si>
  <si>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</si>
  <si>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</si>
  <si>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</si>
  <si>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</si>
  <si>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</si>
  <si>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</si>
  <si>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</si>
  <si>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</si>
  <si>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</si>
  <si>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</si>
  <si>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</si>
  <si>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</si>
  <si>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</si>
  <si>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</si>
  <si>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</si>
  <si>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</si>
  <si>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</si>
  <si>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</si>
  <si>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</si>
  <si>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</si>
  <si>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</si>
  <si>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</si>
  <si>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</si>
  <si>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</si>
  <si>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</si>
  <si>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</si>
  <si>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</si>
  <si>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</si>
  <si>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</si>
  <si>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</si>
  <si>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</si>
  <si>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</si>
  <si>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</si>
  <si>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</si>
  <si>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</si>
  <si>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</si>
  <si>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</si>
  <si>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</si>
  <si>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</si>
  <si>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</si>
  <si>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</si>
  <si>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</si>
  <si>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</si>
  <si>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</si>
  <si>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</si>
  <si>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</si>
  <si>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</si>
  <si>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</si>
  <si>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</si>
  <si>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</si>
  <si>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</si>
  <si>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</si>
  <si>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</si>
  <si>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</si>
  <si>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</si>
  <si>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</si>
  <si>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</si>
  <si>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</si>
  <si>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</si>
  <si>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</si>
  <si>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</si>
  <si>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</si>
  <si>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</si>
  <si>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</si>
  <si>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</si>
  <si>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</si>
  <si>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</si>
  <si>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</si>
  <si>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</si>
  <si>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</si>
  <si>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</si>
  <si>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</si>
  <si>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</si>
  <si>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</si>
  <si>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</si>
  <si>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</si>
  <si>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</si>
  <si>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</si>
  <si>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</si>
  <si>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</si>
  <si>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</si>
  <si>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</si>
  <si>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</si>
  <si>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</si>
  <si>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</si>
  <si>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</si>
  <si>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</si>
  <si>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</si>
  <si>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</si>
  <si>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</si>
  <si>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</si>
  <si>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</si>
  <si>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</si>
  <si>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</si>
  <si>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</si>
  <si>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</si>
  <si>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</si>
  <si>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</si>
  <si>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</si>
  <si>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</si>
  <si>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</si>
  <si>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</si>
  <si>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</si>
  <si>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</si>
  <si>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</si>
  <si>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</si>
  <si>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</si>
  <si>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</si>
  <si>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</si>
  <si>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</si>
  <si>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</si>
  <si>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</si>
  <si>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</si>
  <si>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</si>
  <si>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</si>
  <si>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</si>
  <si>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</si>
  <si>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</si>
  <si>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</si>
  <si>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</si>
  <si>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</si>
  <si>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</si>
  <si>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</si>
  <si>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</si>
  <si>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</si>
  <si>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</si>
  <si>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</si>
  <si>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</si>
  <si>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</si>
  <si>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</si>
  <si>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</si>
  <si>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</si>
  <si>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</si>
  <si>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</si>
  <si>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</si>
  <si>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</si>
  <si>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</si>
  <si>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</si>
  <si>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</si>
  <si>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</si>
  <si>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</si>
  <si>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</si>
  <si>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</si>
  <si>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</si>
  <si>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</si>
  <si>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</si>
  <si>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</si>
  <si>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</si>
  <si>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</si>
  <si>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</si>
  <si>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</si>
  <si>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</si>
  <si>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</si>
  <si>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</si>
  <si>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</si>
  <si>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</si>
  <si>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</si>
  <si>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</si>
  <si>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</si>
  <si>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</si>
  <si>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</si>
  <si>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</si>
  <si>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</si>
  <si>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</si>
  <si>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</si>
  <si>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</si>
  <si>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</si>
  <si>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</si>
  <si>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</si>
  <si>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</si>
  <si>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</si>
  <si>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</si>
  <si>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</si>
  <si>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</si>
  <si>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</si>
  <si>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</si>
  <si>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</si>
  <si>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</si>
  <si>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</si>
  <si>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</si>
  <si>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</si>
  <si>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</si>
  <si>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</si>
  <si>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</si>
  <si>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</si>
  <si>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</si>
  <si>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</si>
  <si>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</si>
  <si>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</si>
  <si>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</si>
  <si>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</si>
  <si>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</si>
  <si>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</si>
  <si>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</si>
  <si>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</si>
  <si>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</si>
  <si>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</si>
  <si>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</si>
  <si>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</si>
  <si>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</si>
  <si>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</si>
  <si>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</si>
  <si>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</si>
  <si>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</si>
  <si>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</si>
  <si>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</si>
  <si>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</si>
  <si>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</si>
  <si>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</si>
  <si>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</si>
  <si>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</si>
  <si>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</si>
  <si>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</si>
  <si>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</si>
  <si>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</si>
  <si>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</si>
  <si>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</si>
  <si>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</si>
  <si>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</si>
  <si>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</si>
  <si>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</si>
  <si>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</si>
  <si>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</si>
  <si>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</si>
  <si>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</si>
  <si>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</si>
  <si>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</si>
  <si>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</si>
  <si>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</si>
  <si>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</si>
  <si>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</si>
  <si>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</si>
  <si>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</si>
  <si>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</si>
  <si>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</si>
  <si>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</si>
  <si>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</si>
  <si>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</si>
  <si>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</si>
  <si>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</si>
  <si>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</si>
  <si>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</si>
  <si>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</si>
  <si>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</si>
  <si>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</si>
  <si>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</si>
  <si>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</si>
  <si>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</si>
  <si>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</si>
  <si>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</si>
  <si>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</si>
  <si>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</si>
  <si>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</si>
  <si>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</si>
  <si>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</si>
  <si>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</si>
  <si>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</si>
  <si>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</si>
  <si>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</si>
  <si>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</si>
  <si>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</si>
  <si>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</si>
  <si>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</si>
  <si>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</si>
  <si>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</si>
  <si>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</si>
  <si>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</si>
  <si>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</si>
  <si>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</si>
  <si>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</si>
  <si>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</si>
  <si>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</si>
  <si>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</si>
  <si>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</si>
  <si>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</si>
  <si>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</si>
  <si>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</si>
  <si>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</si>
  <si>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</si>
  <si>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</si>
  <si>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</si>
  <si>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</si>
  <si>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</si>
  <si>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</si>
  <si>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</si>
  <si>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</si>
  <si>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</si>
  <si>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</si>
  <si>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</si>
  <si>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</si>
  <si>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</si>
  <si>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</si>
  <si>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</si>
  <si>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</si>
  <si>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</si>
  <si>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</si>
  <si>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</si>
  <si>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</si>
  <si>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</si>
  <si>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</si>
  <si>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</si>
  <si>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</si>
  <si>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</si>
  <si>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</si>
  <si>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</si>
  <si>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</si>
  <si>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</si>
  <si>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</si>
  <si>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</si>
  <si>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</si>
  <si>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</si>
  <si>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</si>
  <si>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</si>
  <si>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</si>
  <si>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</si>
  <si>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</si>
  <si>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</si>
  <si>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</si>
  <si>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</si>
  <si>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</si>
  <si>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</si>
  <si>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</si>
  <si>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</si>
  <si>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</si>
  <si>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</si>
  <si>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</si>
  <si>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</si>
  <si>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</si>
  <si>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</si>
  <si>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</si>
  <si>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</si>
  <si>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</si>
  <si>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</si>
  <si>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</si>
  <si>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</si>
  <si>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</si>
  <si>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</si>
  <si>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</si>
  <si>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</si>
  <si>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</si>
  <si>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</si>
  <si>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</si>
  <si>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</si>
  <si>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</si>
  <si>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</si>
  <si>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</si>
  <si>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</si>
  <si>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</si>
  <si>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</si>
  <si>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</si>
  <si>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</si>
  <si>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</si>
  <si>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</si>
  <si>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</si>
  <si>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</si>
  <si>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</si>
  <si>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</si>
  <si>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</si>
  <si>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</si>
  <si>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</si>
  <si>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</si>
  <si>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</si>
  <si>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</si>
  <si>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</si>
  <si>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</si>
  <si>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</si>
  <si>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</si>
  <si>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</si>
  <si>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</si>
  <si>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</si>
  <si>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</si>
  <si>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</si>
  <si>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</si>
  <si>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</si>
  <si>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</si>
  <si>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</si>
  <si>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</si>
  <si>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</si>
  <si>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</si>
  <si>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</si>
  <si>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</si>
  <si>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</si>
  <si>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</si>
  <si>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</si>
  <si>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</si>
  <si>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</si>
  <si>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</si>
  <si>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</si>
  <si>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</si>
  <si>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</si>
  <si>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</si>
  <si>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</si>
  <si>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</si>
  <si>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</si>
  <si>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</si>
  <si>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</si>
  <si>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</si>
  <si>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</si>
  <si>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</si>
  <si>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</si>
  <si>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</si>
  <si>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</si>
  <si>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</si>
  <si>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</si>
  <si>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</si>
  <si>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</si>
  <si>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</si>
  <si>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</si>
  <si>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</si>
  <si>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</si>
  <si>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</si>
  <si>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</si>
  <si>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</si>
  <si>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</si>
  <si>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</si>
  <si>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</si>
  <si>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</si>
  <si>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</si>
  <si>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</si>
  <si>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</si>
  <si>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</si>
  <si>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</si>
  <si>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</si>
  <si>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</si>
  <si>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</si>
  <si>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</si>
  <si>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</si>
  <si>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</si>
  <si>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</si>
  <si>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</si>
  <si>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</si>
  <si>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</si>
  <si>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</si>
  <si>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</si>
  <si>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</si>
  <si>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</si>
  <si>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</si>
  <si>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</si>
  <si>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</si>
  <si>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</si>
  <si>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</si>
  <si>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</si>
  <si>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</si>
  <si>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</si>
  <si>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</si>
  <si>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</si>
  <si>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</si>
  <si>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</si>
  <si>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</si>
  <si>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</si>
  <si>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</si>
  <si>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</si>
  <si>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</si>
  <si>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</si>
  <si>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</si>
  <si>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</si>
  <si>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</si>
  <si>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</si>
  <si>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</si>
  <si>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</si>
  <si>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</si>
  <si>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</si>
  <si>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</si>
  <si>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</si>
  <si>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</si>
  <si>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</si>
  <si>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</si>
  <si>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</si>
  <si>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</si>
  <si>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</si>
  <si>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</si>
  <si>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</si>
  <si>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</si>
  <si>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</si>
  <si>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</si>
  <si>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</si>
  <si>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</si>
  <si>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</si>
  <si>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</si>
  <si>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</si>
  <si>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</si>
  <si>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</si>
  <si>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</si>
  <si>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</si>
  <si>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</si>
  <si>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</si>
  <si>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</si>
  <si>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</si>
  <si>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</si>
  <si>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</si>
  <si>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</si>
  <si>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</si>
  <si>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</si>
  <si>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</si>
  <si>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</si>
  <si>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</si>
  <si>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</si>
  <si>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</si>
  <si>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</si>
  <si>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</si>
  <si>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</si>
  <si>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</si>
  <si>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</si>
  <si>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</si>
  <si>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</si>
  <si>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</si>
  <si>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</si>
  <si>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</si>
  <si>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</si>
  <si>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</si>
  <si>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</si>
  <si>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</si>
  <si>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</si>
  <si>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</si>
  <si>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</si>
  <si>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</si>
  <si>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</si>
  <si>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</si>
  <si>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</si>
  <si>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</si>
  <si>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</si>
  <si>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</si>
  <si>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</si>
  <si>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</si>
  <si>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</si>
  <si>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</si>
  <si>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</si>
  <si>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</si>
  <si>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</si>
  <si>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</si>
  <si>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</si>
  <si>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</si>
  <si>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</si>
  <si>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</si>
  <si>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</si>
  <si>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</si>
  <si>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</si>
  <si>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</si>
  <si>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</si>
  <si>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</si>
  <si>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</si>
  <si>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</si>
  <si>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</si>
  <si>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</si>
  <si>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</si>
  <si>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</si>
  <si>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</si>
  <si>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</si>
  <si>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</si>
  <si>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</si>
  <si>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</si>
  <si>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</si>
  <si>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</si>
  <si>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</si>
  <si>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</si>
  <si>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</si>
  <si>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</si>
  <si>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</si>
  <si>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</si>
  <si>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</si>
  <si>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</si>
  <si>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</si>
  <si>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</si>
  <si>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</si>
  <si>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</si>
  <si>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</si>
  <si>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</si>
  <si>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</si>
  <si>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</si>
  <si>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</si>
  <si>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</si>
  <si>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</si>
  <si>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</si>
  <si>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</si>
  <si>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</si>
  <si>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</si>
  <si>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</si>
  <si>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</si>
  <si>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</si>
  <si>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</si>
  <si>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</si>
  <si>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</si>
  <si>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</si>
  <si>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</si>
  <si>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</si>
  <si>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</si>
  <si>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</si>
  <si>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</si>
  <si>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</si>
  <si>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</si>
  <si>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</si>
  <si>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</si>
  <si>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</si>
  <si>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</si>
  <si>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</si>
  <si>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</si>
  <si>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</si>
  <si>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</si>
  <si>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</si>
  <si>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</si>
  <si>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</si>
  <si>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</si>
  <si>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</si>
  <si>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</si>
  <si>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</si>
  <si>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</si>
  <si>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</si>
  <si>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</si>
  <si>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</si>
  <si>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</si>
  <si>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</si>
  <si>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</si>
  <si>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</si>
  <si>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</si>
  <si>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</si>
  <si>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</si>
  <si>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</si>
  <si>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</si>
  <si>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</si>
  <si>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</si>
  <si>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</si>
  <si>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</si>
  <si>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</si>
  <si>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</si>
  <si>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</si>
  <si>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</si>
  <si>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</si>
  <si>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</si>
  <si>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</si>
  <si>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</si>
  <si>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</si>
  <si>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</si>
  <si>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</si>
  <si>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</si>
  <si>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</si>
  <si>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</si>
  <si>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</si>
  <si>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</si>
  <si>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</si>
  <si>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</si>
  <si>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</si>
  <si>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</si>
  <si>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</si>
  <si>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</si>
  <si>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</si>
  <si>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</si>
  <si>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</si>
  <si>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</si>
  <si>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</si>
  <si>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</si>
  <si>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</si>
  <si>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</si>
  <si>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</si>
  <si>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</si>
  <si>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</si>
  <si>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</si>
  <si>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</si>
  <si>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</si>
  <si>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</si>
  <si>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</si>
  <si>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</si>
  <si>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</si>
  <si>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</si>
  <si>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</si>
  <si>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</si>
  <si>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</si>
  <si>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</si>
  <si>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</si>
  <si>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</si>
  <si>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</si>
  <si>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</si>
  <si>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</si>
  <si>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</si>
  <si>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</si>
  <si>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</si>
  <si>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</si>
  <si>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</si>
  <si>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</si>
  <si>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</si>
  <si>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</si>
  <si>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</si>
  <si>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</si>
  <si>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</si>
  <si>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</si>
  <si>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</si>
  <si>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</si>
  <si>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</si>
  <si>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</si>
  <si>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</si>
  <si>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</si>
  <si>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</si>
  <si>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</si>
  <si>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</si>
  <si>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</si>
  <si>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</si>
  <si>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</si>
  <si>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</si>
  <si>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</si>
  <si>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</si>
  <si>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</si>
  <si>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</si>
  <si>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</si>
  <si>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</si>
  <si>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</si>
  <si>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</si>
  <si>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</si>
  <si>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</si>
  <si>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</si>
  <si>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</si>
  <si>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</si>
  <si>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</si>
  <si>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</si>
  <si>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</si>
  <si>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</si>
  <si>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</si>
  <si>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</si>
  <si>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</si>
  <si>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</si>
  <si>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</si>
  <si>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</si>
  <si>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</si>
  <si>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</si>
  <si>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</si>
  <si>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</si>
  <si>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</si>
  <si>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</si>
  <si>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</si>
  <si>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</si>
  <si>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</si>
  <si>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</si>
  <si>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</si>
  <si>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</si>
  <si>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</si>
  <si>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</si>
  <si>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</si>
  <si>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</si>
  <si>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</si>
  <si>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</si>
  <si>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</si>
  <si>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</si>
  <si>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</si>
  <si>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</si>
  <si>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</si>
  <si>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</si>
  <si>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</si>
  <si>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</si>
  <si>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</si>
  <si>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</si>
  <si>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</si>
  <si>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</si>
  <si>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</si>
  <si>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</si>
  <si>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</si>
  <si>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</si>
  <si>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</si>
  <si>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</si>
  <si>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</si>
  <si>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</si>
  <si>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</si>
  <si>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</si>
  <si>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</si>
  <si>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</si>
  <si>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</si>
  <si>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</si>
  <si>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</si>
  <si>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</si>
  <si>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</si>
  <si>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</si>
  <si>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</si>
  <si>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</si>
  <si>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</si>
  <si>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</si>
  <si>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</si>
  <si>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</si>
  <si>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</si>
  <si>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</si>
  <si>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</si>
  <si>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</si>
  <si>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</si>
  <si>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</si>
  <si>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</si>
  <si>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</si>
  <si>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</si>
  <si>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</si>
  <si>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</si>
  <si>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</si>
  <si>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</si>
  <si>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</si>
  <si>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</si>
  <si>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</si>
  <si>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</si>
  <si>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</si>
  <si>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</si>
  <si>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</si>
  <si>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</si>
  <si>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</si>
  <si>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</si>
  <si>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</si>
  <si>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</si>
  <si>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</si>
  <si>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</si>
  <si>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</si>
  <si>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</si>
  <si>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</si>
  <si>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</si>
  <si>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</si>
  <si>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</si>
  <si>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</si>
  <si>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</si>
  <si>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</si>
  <si>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</si>
  <si>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</si>
  <si>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</si>
  <si>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</si>
  <si>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</si>
  <si>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</si>
  <si>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</si>
  <si>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</si>
  <si>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</si>
  <si>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</si>
  <si>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</si>
  <si>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</si>
  <si>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</si>
  <si>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</si>
  <si>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</si>
  <si>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</si>
  <si>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</si>
  <si>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</si>
  <si>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</si>
  <si>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</si>
  <si>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</si>
  <si>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</si>
  <si>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</si>
  <si>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</si>
  <si>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</si>
  <si>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</si>
  <si>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</si>
  <si>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</si>
  <si>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</si>
  <si>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</si>
  <si>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</si>
  <si>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</si>
  <si>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</si>
  <si>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</si>
  <si>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</si>
  <si>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</si>
  <si>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</si>
  <si>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</si>
  <si>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</si>
  <si>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</si>
  <si>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</si>
  <si>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</si>
  <si>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</si>
  <si>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</si>
  <si>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</si>
  <si>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</si>
  <si>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</si>
  <si>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</si>
  <si>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</si>
  <si>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</si>
  <si>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</si>
  <si>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</si>
  <si>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</si>
  <si>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</si>
  <si>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</si>
  <si>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</si>
  <si>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</si>
  <si>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</si>
  <si>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</si>
  <si>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</si>
  <si>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</si>
  <si>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</si>
  <si>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</si>
  <si>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</si>
  <si>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</si>
  <si>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</si>
  <si>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</si>
  <si>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</si>
  <si>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</si>
  <si>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</si>
  <si>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</si>
  <si>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</si>
  <si>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</si>
  <si>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</si>
  <si>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</si>
  <si>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</si>
  <si>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</si>
  <si>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</si>
  <si>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</si>
  <si>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</si>
  <si>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</si>
  <si>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</si>
  <si>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</si>
  <si>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</si>
  <si>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</si>
  <si>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</si>
  <si>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</si>
  <si>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</si>
  <si>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</si>
  <si>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</si>
  <si>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</si>
  <si>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</si>
  <si>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</si>
  <si>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</si>
  <si>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</si>
  <si>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</si>
  <si>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</si>
  <si>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</si>
  <si>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</si>
  <si>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</si>
  <si>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</si>
  <si>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</si>
  <si>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</si>
  <si>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</si>
  <si>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</si>
  <si>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</si>
  <si>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</si>
  <si>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</si>
  <si>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</si>
  <si>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</si>
  <si>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</si>
  <si>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</si>
  <si>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</si>
  <si>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</si>
  <si>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</si>
  <si>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</si>
  <si>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</si>
  <si>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</si>
  <si>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</si>
  <si>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</si>
  <si>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</si>
  <si>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</si>
  <si>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</si>
  <si>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</si>
  <si>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</si>
  <si>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</si>
  <si>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</si>
  <si>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</si>
  <si>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</si>
  <si>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</si>
  <si>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</si>
  <si>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</si>
  <si>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</si>
  <si>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</si>
  <si>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</si>
  <si>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</si>
  <si>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</si>
  <si>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</si>
  <si>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</si>
  <si>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</si>
  <si>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</si>
  <si>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</si>
  <si>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</si>
  <si>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</si>
  <si>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</si>
  <si>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</si>
  <si>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</si>
  <si>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</si>
  <si>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</si>
  <si>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</si>
  <si>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</si>
  <si>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</si>
  <si>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</si>
  <si>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</si>
  <si>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</si>
  <si>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</si>
  <si>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</si>
  <si>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</si>
  <si>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</si>
  <si>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</si>
  <si>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</si>
  <si>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</si>
  <si>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</si>
  <si>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</si>
  <si>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</si>
  <si>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</si>
  <si>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</si>
  <si>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</si>
  <si>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</si>
  <si>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</si>
  <si>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</si>
  <si>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</si>
  <si>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</si>
  <si>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</si>
  <si>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</si>
  <si>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</si>
  <si>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</si>
  <si>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</si>
  <si>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</si>
  <si>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</si>
  <si>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</si>
  <si>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</si>
  <si>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</si>
  <si>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</si>
  <si>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</si>
  <si>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</si>
  <si>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</si>
  <si>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</si>
  <si>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</si>
  <si>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</si>
  <si>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</si>
  <si>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</si>
  <si>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</si>
  <si>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</si>
  <si>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</si>
  <si>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</si>
  <si>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</si>
  <si>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</si>
  <si>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</si>
  <si>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</si>
  <si>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</si>
  <si>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</si>
  <si>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</si>
  <si>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</si>
  <si>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</si>
  <si>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</si>
  <si>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</si>
  <si>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</si>
  <si>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</si>
  <si>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</si>
  <si>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</si>
  <si>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</si>
  <si>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</si>
  <si>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</si>
  <si>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</si>
  <si>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</si>
  <si>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</si>
  <si>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</si>
  <si>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</si>
  <si>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</si>
  <si>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</si>
  <si>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</si>
  <si>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</si>
  <si>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</si>
  <si>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</si>
  <si>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</si>
  <si>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</si>
  <si>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</si>
  <si>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</si>
  <si>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</si>
  <si>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</si>
  <si>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</si>
  <si>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</si>
  <si>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</si>
  <si>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</si>
  <si>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</si>
  <si>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</si>
  <si>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</si>
  <si>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</si>
  <si>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</si>
  <si>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</si>
  <si>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</si>
  <si>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</si>
  <si>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</si>
  <si>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</si>
  <si>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</si>
  <si>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</si>
  <si>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</si>
  <si>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</si>
  <si>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</si>
  <si>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</si>
  <si>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</si>
  <si>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</si>
  <si>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</si>
  <si>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</si>
  <si>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</si>
  <si>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</si>
  <si>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</si>
  <si>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</si>
  <si>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</si>
  <si>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</si>
  <si>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</si>
  <si>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</si>
  <si>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</si>
  <si>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</si>
  <si>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</si>
  <si>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</si>
  <si>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</si>
  <si>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</si>
  <si>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</si>
  <si>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</si>
  <si>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</si>
  <si>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</si>
  <si>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</si>
  <si>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</si>
  <si>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</si>
  <si>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</si>
  <si>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</si>
  <si>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</si>
  <si>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</si>
  <si>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</si>
  <si>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</si>
  <si>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</si>
  <si>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</si>
  <si>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</si>
  <si>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</si>
  <si>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</si>
  <si>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</si>
  <si>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</si>
  <si>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</si>
  <si>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</si>
  <si>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</si>
  <si>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</si>
  <si>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</si>
  <si>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</si>
  <si>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</si>
  <si>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</si>
  <si>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</si>
  <si>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</si>
  <si>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</si>
  <si>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</si>
  <si>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</si>
  <si>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</si>
  <si>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</si>
  <si>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</si>
  <si>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</si>
  <si>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</si>
  <si>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</si>
  <si>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</si>
  <si>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</si>
  <si>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</si>
  <si>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</si>
  <si>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</si>
  <si>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</si>
  <si>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</si>
  <si>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</si>
  <si>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</si>
  <si>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</si>
  <si>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</si>
  <si>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</si>
  <si>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</si>
  <si>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</si>
  <si>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</si>
  <si>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</si>
  <si>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</si>
  <si>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</si>
  <si>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</si>
  <si>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</si>
  <si>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</si>
  <si>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</si>
  <si>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</si>
  <si>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</si>
  <si>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</si>
  <si>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</si>
  <si>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</si>
  <si>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</si>
  <si>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</si>
  <si>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</si>
  <si>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</si>
  <si>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</si>
  <si>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</si>
  <si>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</si>
  <si>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</si>
  <si>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</si>
  <si>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</si>
  <si>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</si>
  <si>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</si>
  <si>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</si>
  <si>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</si>
  <si>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</si>
  <si>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</si>
  <si>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</si>
  <si>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</si>
  <si>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</si>
  <si>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</si>
  <si>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</si>
  <si>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</si>
  <si>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</si>
  <si>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</si>
  <si>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</si>
  <si>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</si>
  <si>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</si>
  <si>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</si>
  <si>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</si>
  <si>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</si>
  <si>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</si>
  <si>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</si>
  <si>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</si>
  <si>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</si>
  <si>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</si>
  <si>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</si>
  <si>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</si>
  <si>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</si>
  <si>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</si>
  <si>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</si>
  <si>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</si>
  <si>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</si>
  <si>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</si>
  <si>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</si>
  <si>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</si>
  <si>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</si>
  <si>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</si>
  <si>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</si>
  <si>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</si>
  <si>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</si>
  <si>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</si>
  <si>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</si>
  <si>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</si>
  <si>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</si>
  <si>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</si>
  <si>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</si>
  <si>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</si>
  <si>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</si>
  <si>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</si>
  <si>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</si>
  <si>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</si>
  <si>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</si>
  <si>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</si>
  <si>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</si>
  <si>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</si>
  <si>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</si>
  <si>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</si>
  <si>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</si>
  <si>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</si>
  <si>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</si>
  <si>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</si>
  <si>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</si>
  <si>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</si>
  <si>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</si>
  <si>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</si>
  <si>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</si>
  <si>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</si>
  <si>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</si>
  <si>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</si>
  <si>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</si>
  <si>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</si>
  <si>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</si>
  <si>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</si>
  <si>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</si>
  <si>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</si>
  <si>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</si>
  <si>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</si>
  <si>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</si>
  <si>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</si>
  <si>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</si>
  <si>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</si>
  <si>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</si>
  <si>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</si>
  <si>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</si>
  <si>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</si>
  <si>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</si>
  <si>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</si>
  <si>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</si>
  <si>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</si>
  <si>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</si>
  <si>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</si>
  <si>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</si>
  <si>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</si>
  <si>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</si>
  <si>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</si>
  <si>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</si>
  <si>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</si>
  <si>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</si>
  <si>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</si>
  <si>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</si>
  <si>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</si>
  <si>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</si>
  <si>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</si>
  <si>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</si>
  <si>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</si>
  <si>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</si>
  <si>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</si>
  <si>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</si>
  <si>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</si>
  <si>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</si>
  <si>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</si>
  <si>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</si>
  <si>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</si>
  <si>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</si>
  <si>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</si>
  <si>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</si>
  <si>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</si>
  <si>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</si>
  <si>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</si>
  <si>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</si>
  <si>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</si>
  <si>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</si>
  <si>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</si>
  <si>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</si>
  <si>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</si>
  <si>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</si>
  <si>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</si>
  <si>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</si>
  <si>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</si>
  <si>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</si>
  <si>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</si>
  <si>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</si>
  <si>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</si>
  <si>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</si>
  <si>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</si>
  <si>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</si>
  <si>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</si>
  <si>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</si>
  <si>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</si>
  <si>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</si>
  <si>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</si>
  <si>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</si>
  <si>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</si>
  <si>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</si>
  <si>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</si>
  <si>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</si>
  <si>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</si>
  <si>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</si>
  <si>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</si>
  <si>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</si>
  <si>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</si>
  <si>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</si>
  <si>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</si>
  <si>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</si>
  <si>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</si>
  <si>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</si>
  <si>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</si>
  <si>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</si>
  <si>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</si>
  <si>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</si>
  <si>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</si>
  <si>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</si>
  <si>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</si>
  <si>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</si>
  <si>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</si>
  <si>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</si>
  <si>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</si>
  <si>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</si>
  <si>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</si>
  <si>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</si>
  <si>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</si>
  <si>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</si>
  <si>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</si>
  <si>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</si>
  <si>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</si>
  <si>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</si>
  <si>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</si>
  <si>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</si>
  <si>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</si>
  <si>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</si>
  <si>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</si>
  <si>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</si>
  <si>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</si>
  <si>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</si>
  <si>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</si>
  <si>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</si>
  <si>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</si>
  <si>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</si>
  <si>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</si>
  <si>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</si>
  <si>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</si>
  <si>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</si>
  <si>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</si>
  <si>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</si>
  <si>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</si>
  <si>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</si>
  <si>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</si>
  <si>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</si>
  <si>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</si>
  <si>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</si>
  <si>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</si>
  <si>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</si>
  <si>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</si>
  <si>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</si>
  <si>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</si>
  <si>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</si>
  <si>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</si>
  <si>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</si>
  <si>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</si>
  <si>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</si>
  <si>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</si>
  <si>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</si>
  <si>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</si>
  <si>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</si>
  <si>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</si>
  <si>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</si>
  <si>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</si>
  <si>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</si>
  <si>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</si>
  <si>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</si>
  <si>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</si>
  <si>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</si>
  <si>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</si>
  <si>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</si>
  <si>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</si>
  <si>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</si>
  <si>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</si>
  <si>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</si>
  <si>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</si>
  <si>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</si>
  <si>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</si>
  <si>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</si>
  <si>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</si>
  <si>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</si>
  <si>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</si>
  <si>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</si>
  <si>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</si>
  <si>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</si>
  <si>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</si>
  <si>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</si>
  <si>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</si>
  <si>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</si>
  <si>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</si>
  <si>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</si>
  <si>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</si>
  <si>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</si>
  <si>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</si>
  <si>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</si>
  <si>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</si>
  <si>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</si>
  <si>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</si>
  <si>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</si>
  <si>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</si>
  <si>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</si>
  <si>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</si>
  <si>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</si>
  <si>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</si>
  <si>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</si>
  <si>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</si>
  <si>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</si>
  <si>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</si>
  <si>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</si>
  <si>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</si>
  <si>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</si>
  <si>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</si>
  <si>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</si>
  <si>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</si>
  <si>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</si>
  <si>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</si>
  <si>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</si>
  <si>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</si>
  <si>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</si>
  <si>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</si>
  <si>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</si>
  <si>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</si>
  <si>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</si>
  <si>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</si>
  <si>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</si>
  <si>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</si>
  <si>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</si>
  <si>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</si>
  <si>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</si>
  <si>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</si>
  <si>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</si>
  <si>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</si>
  <si>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</si>
  <si>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</si>
  <si>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</si>
  <si>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</si>
  <si>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</si>
  <si>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</si>
  <si>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</si>
  <si>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</si>
  <si>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</si>
  <si>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</si>
  <si>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</si>
  <si>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</si>
  <si>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</si>
  <si>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</si>
  <si>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</si>
  <si>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</si>
  <si>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</si>
  <si>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</si>
  <si>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</si>
  <si>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</si>
  <si>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</si>
  <si>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</si>
  <si>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</si>
  <si>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</si>
  <si>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</si>
  <si>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</si>
  <si>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</si>
  <si>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</si>
  <si>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</si>
  <si>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</si>
  <si>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</si>
  <si>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</si>
  <si>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</si>
  <si>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</si>
  <si>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</si>
  <si>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</si>
  <si>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</si>
  <si>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</si>
  <si>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</si>
  <si>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</si>
  <si>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</si>
  <si>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</si>
  <si>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</si>
  <si>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</si>
  <si>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</si>
  <si>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</si>
  <si>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</si>
  <si>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</si>
  <si>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</si>
  <si>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</si>
  <si>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</si>
  <si>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</si>
  <si>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</si>
  <si>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</si>
  <si>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</si>
  <si>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</si>
  <si>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</si>
  <si>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</si>
  <si>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</si>
  <si>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</si>
  <si>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</si>
  <si>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</si>
  <si>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</si>
  <si>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</si>
  <si>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</si>
  <si>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</si>
  <si>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</si>
  <si>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</si>
  <si>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</si>
  <si>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</si>
  <si>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</si>
  <si>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</si>
  <si>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</si>
  <si>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</si>
  <si>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</si>
  <si>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</si>
  <si>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</si>
  <si>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</si>
  <si>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</si>
  <si>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</si>
  <si>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</si>
  <si>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</si>
  <si>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</si>
  <si>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</si>
  <si>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</si>
  <si>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</si>
  <si>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</si>
  <si>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</si>
  <si>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</si>
  <si>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</si>
  <si>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</si>
  <si>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</si>
  <si>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</si>
  <si>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</si>
  <si>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</si>
  <si>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</si>
  <si>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</si>
  <si>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</si>
  <si>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</si>
  <si>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</si>
  <si>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</si>
  <si>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</si>
  <si>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</si>
  <si>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</si>
  <si>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</si>
  <si>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</si>
  <si>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</si>
  <si>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</si>
  <si>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</si>
  <si>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</si>
  <si>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</si>
  <si>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</si>
  <si>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</si>
  <si>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</si>
  <si>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</si>
  <si>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</si>
  <si>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</si>
  <si>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</si>
  <si>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</si>
  <si>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</si>
  <si>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</si>
  <si>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</si>
  <si>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</si>
  <si>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</si>
  <si>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</si>
  <si>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</si>
  <si>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</si>
  <si>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</si>
  <si>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</si>
  <si>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</si>
  <si>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</si>
  <si>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</si>
  <si>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</si>
  <si>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</si>
  <si>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</si>
  <si>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</si>
  <si>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</si>
  <si>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</si>
  <si>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</si>
  <si>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</si>
  <si>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</si>
  <si>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</si>
  <si>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</si>
  <si>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</si>
  <si>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</si>
  <si>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</si>
  <si>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</si>
  <si>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</si>
  <si>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</si>
  <si>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</si>
  <si>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</si>
  <si>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</si>
  <si>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</si>
  <si>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</si>
  <si>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</si>
  <si>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</si>
  <si>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</si>
  <si>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</si>
  <si>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</si>
  <si>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</si>
  <si>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</si>
  <si>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</si>
  <si>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</si>
  <si>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</si>
  <si>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</si>
  <si>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</si>
  <si>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</si>
  <si>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</si>
  <si>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</si>
  <si>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</si>
  <si>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</si>
  <si>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</si>
  <si>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</si>
  <si>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</si>
  <si>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</si>
  <si>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</si>
  <si>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</si>
  <si>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</si>
  <si>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</si>
  <si>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</si>
  <si>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</si>
  <si>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</si>
  <si>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</si>
  <si>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</si>
  <si>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</si>
  <si>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</si>
  <si>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</si>
  <si>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</si>
  <si>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</si>
  <si>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</si>
  <si>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</si>
  <si>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</si>
  <si>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</si>
  <si>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</si>
  <si>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</si>
  <si>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</si>
  <si>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</si>
  <si>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</si>
  <si>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</si>
  <si>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</si>
  <si>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</si>
  <si>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</si>
  <si>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</si>
  <si>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</si>
  <si>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</si>
  <si>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</si>
  <si>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</si>
  <si>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</si>
  <si>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</si>
  <si>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</si>
  <si>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</si>
  <si>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</si>
  <si>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</si>
  <si>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</si>
  <si>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</si>
  <si>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</si>
  <si>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</si>
  <si>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</si>
  <si>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</si>
  <si>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</si>
  <si>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</si>
  <si>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</si>
  <si>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</si>
  <si>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</si>
  <si>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</si>
  <si>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</si>
  <si>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</si>
  <si>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</si>
  <si>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</si>
  <si>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</si>
  <si>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</si>
  <si>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</si>
  <si>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</si>
  <si>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</si>
  <si>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</si>
  <si>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</si>
  <si>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</si>
  <si>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</si>
  <si>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</si>
  <si>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</si>
  <si>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</si>
  <si>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</si>
  <si>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</si>
  <si>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</si>
  <si>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</si>
  <si>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</si>
  <si>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</si>
  <si>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</si>
  <si>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</si>
  <si>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</si>
  <si>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</si>
  <si>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</si>
  <si>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</si>
  <si>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</si>
  <si>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</si>
  <si>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</si>
  <si>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</si>
  <si>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</si>
  <si>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</si>
  <si>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</si>
  <si>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</si>
  <si>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</si>
  <si>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</si>
  <si>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</si>
  <si>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</si>
  <si>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</si>
  <si>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</si>
  <si>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</si>
  <si>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</si>
  <si>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</si>
  <si>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</si>
  <si>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</si>
  <si>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</si>
  <si>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</si>
  <si>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</si>
  <si>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</si>
  <si>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</si>
  <si>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</si>
  <si>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</si>
  <si>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</si>
  <si>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</si>
  <si>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</si>
  <si>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</si>
  <si>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</si>
  <si>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</si>
  <si>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</si>
  <si>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</si>
  <si>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</si>
  <si>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</si>
  <si>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</si>
  <si>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</si>
  <si>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</si>
  <si>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</si>
  <si>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</si>
  <si>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</si>
  <si>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</si>
  <si>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</si>
  <si>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</si>
  <si>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</si>
  <si>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</si>
  <si>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</si>
  <si>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</si>
  <si>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</si>
  <si>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</si>
  <si>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</si>
  <si>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</si>
  <si>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</si>
  <si>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</si>
  <si>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</si>
  <si>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</si>
  <si>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</si>
  <si>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</si>
  <si>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</si>
  <si>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</si>
  <si>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</si>
  <si>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</si>
  <si>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</si>
  <si>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</si>
  <si>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</si>
  <si>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</si>
  <si>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</si>
  <si>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</si>
  <si>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</si>
  <si>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</si>
  <si>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</si>
  <si>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</si>
  <si>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</si>
  <si>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</si>
  <si>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</si>
  <si>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</si>
  <si>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</si>
  <si>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</si>
  <si>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</si>
  <si>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</si>
  <si>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</si>
  <si>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</si>
  <si>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</si>
  <si>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</si>
  <si>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</si>
  <si>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</si>
  <si>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</si>
  <si>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</si>
  <si>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</si>
  <si>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</si>
  <si>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</si>
  <si>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</si>
  <si>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</si>
  <si>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</si>
  <si>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</si>
  <si>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</si>
  <si>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</si>
  <si>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</si>
  <si>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</si>
  <si>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</si>
  <si>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</si>
  <si>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</si>
  <si>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</si>
  <si>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</si>
  <si>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</si>
  <si>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</si>
  <si>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</si>
  <si>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</si>
  <si>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</si>
  <si>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</si>
  <si>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</si>
  <si>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</si>
  <si>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</si>
  <si>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</si>
  <si>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</si>
  <si>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</si>
  <si>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</si>
  <si>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</si>
  <si>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</si>
  <si>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</si>
  <si>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</si>
  <si>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</si>
  <si>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</si>
  <si>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</si>
  <si>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</si>
  <si>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</si>
  <si>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</si>
  <si>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</si>
  <si>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</si>
  <si>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</si>
  <si>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</si>
  <si>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</si>
  <si>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</si>
  <si>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</si>
  <si>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</si>
  <si>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</si>
  <si>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</si>
  <si>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</si>
  <si>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</si>
  <si>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</si>
  <si>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</si>
  <si>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</si>
  <si>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</si>
  <si>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</si>
  <si>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</si>
  <si>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</si>
  <si>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</si>
  <si>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</si>
  <si>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</si>
  <si>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</si>
  <si>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</si>
  <si>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</si>
  <si>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</si>
  <si>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</si>
  <si>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</si>
  <si>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</si>
  <si>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</si>
  <si>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</si>
  <si>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</si>
  <si>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</si>
  <si>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</si>
  <si>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</si>
  <si>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</si>
  <si>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</si>
  <si>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</si>
  <si>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</si>
  <si>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</si>
  <si>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</si>
  <si>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</si>
  <si>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</si>
  <si>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</si>
  <si>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</si>
  <si>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</si>
  <si>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</si>
  <si>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</si>
  <si>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</si>
  <si>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</si>
  <si>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</si>
  <si>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</si>
  <si>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</si>
  <si>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</si>
  <si>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</si>
  <si>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</si>
  <si>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</si>
  <si>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</si>
  <si>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</si>
  <si>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</si>
  <si>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</si>
  <si>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</si>
  <si>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</si>
  <si>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</si>
  <si>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</si>
  <si>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</si>
  <si>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</si>
  <si>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</si>
  <si>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</si>
  <si>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</si>
  <si>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</si>
  <si>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</si>
  <si>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</si>
  <si>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</si>
  <si>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</si>
  <si>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</si>
  <si>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</si>
  <si>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</si>
  <si>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</si>
  <si>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</si>
  <si>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</si>
  <si>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</si>
  <si>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</si>
  <si>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</si>
  <si>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</si>
  <si>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</si>
  <si>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</si>
  <si>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</si>
  <si>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</si>
  <si>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</si>
  <si>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</si>
  <si>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</si>
  <si>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</si>
  <si>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</si>
  <si>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</si>
  <si>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</si>
  <si>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</si>
  <si>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</si>
  <si>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</si>
  <si>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</si>
  <si>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</si>
  <si>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</si>
  <si>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</si>
  <si>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</si>
  <si>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</si>
  <si>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</si>
  <si>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</si>
  <si>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</si>
  <si>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</si>
  <si>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</si>
  <si>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</si>
  <si>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</si>
  <si>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</si>
  <si>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</si>
  <si>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</si>
  <si>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</si>
  <si>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</si>
  <si>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</si>
  <si>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</si>
  <si>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</si>
  <si>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</si>
  <si>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</si>
  <si>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</si>
  <si>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</si>
  <si>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</si>
  <si>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</si>
  <si>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</si>
  <si>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</si>
  <si>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</si>
  <si>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</si>
  <si>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</si>
  <si>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</si>
  <si>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</si>
  <si>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</si>
  <si>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</si>
  <si>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</si>
  <si>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</si>
  <si>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</si>
  <si>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</si>
  <si>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</si>
  <si>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</si>
  <si>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</si>
  <si>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</si>
  <si>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</si>
  <si>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</si>
  <si>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</si>
  <si>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</si>
  <si>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</si>
  <si>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</si>
  <si>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</si>
  <si>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</si>
  <si>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</si>
  <si>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</si>
  <si>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</si>
  <si>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</si>
  <si>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</si>
  <si>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</si>
  <si>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</si>
  <si>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</si>
  <si>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</si>
  <si>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</si>
  <si>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</si>
  <si>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</si>
  <si>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</si>
  <si>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</si>
  <si>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</si>
  <si>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</si>
  <si>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</si>
  <si>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</si>
  <si>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</si>
  <si>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</si>
  <si>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</si>
  <si>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</si>
  <si>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</si>
  <si>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</si>
  <si>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</si>
  <si>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</si>
  <si>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</si>
  <si>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</si>
  <si>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</si>
  <si>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</si>
  <si>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</si>
  <si>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</si>
  <si>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</si>
  <si>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</si>
  <si>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</si>
  <si>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</si>
  <si>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</si>
  <si>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</si>
  <si>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</si>
  <si>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</si>
  <si>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</si>
  <si>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</si>
  <si>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</si>
  <si>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</si>
  <si>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</si>
  <si>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</si>
  <si>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</si>
  <si>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</si>
  <si>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</si>
  <si>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</si>
  <si>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</si>
  <si>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</si>
  <si>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</si>
  <si>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</si>
  <si>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</si>
  <si>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</si>
  <si>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</si>
  <si>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</si>
  <si>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</si>
  <si>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</si>
  <si>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</si>
  <si>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</si>
  <si>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</si>
  <si>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</si>
  <si>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</si>
  <si>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</si>
  <si>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</si>
  <si>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</si>
  <si>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</si>
  <si>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</si>
  <si>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</si>
  <si>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</si>
  <si>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</si>
  <si>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</si>
  <si>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</si>
  <si>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</si>
  <si>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</si>
  <si>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</si>
  <si>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</si>
  <si>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</si>
  <si>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</si>
  <si>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</si>
  <si>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</si>
  <si>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</si>
  <si>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</si>
  <si>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</si>
  <si>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</si>
  <si>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</si>
  <si>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</si>
  <si>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</si>
  <si>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</si>
  <si>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</si>
  <si>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</si>
  <si>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</si>
  <si>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</si>
  <si>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</si>
  <si>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</si>
  <si>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</si>
  <si>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</si>
  <si>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</si>
  <si>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</si>
  <si>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</si>
  <si>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</si>
  <si>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</si>
  <si>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</si>
  <si>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</si>
  <si>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</si>
  <si>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</si>
  <si>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</si>
  <si>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</si>
  <si>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</si>
  <si>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</si>
  <si>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</si>
  <si>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</si>
  <si>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</si>
  <si>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</si>
  <si>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</si>
  <si>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</si>
  <si>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</si>
  <si>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</si>
  <si>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</si>
  <si>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</si>
  <si>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</si>
  <si>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</si>
  <si>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</si>
  <si>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</si>
  <si>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</si>
  <si>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</si>
  <si>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</si>
  <si>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</si>
  <si>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</si>
  <si>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</si>
  <si>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</si>
  <si>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</si>
  <si>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</si>
  <si>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</si>
  <si>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</si>
  <si>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</si>
  <si>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</si>
  <si>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</si>
  <si>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</si>
  <si>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</si>
  <si>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</si>
  <si>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</si>
  <si>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</si>
  <si>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</si>
  <si>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</si>
  <si>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</si>
  <si>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</si>
  <si>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</si>
  <si>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</si>
  <si>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</si>
  <si>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</si>
  <si>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</si>
  <si>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</si>
  <si>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</si>
  <si>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</si>
  <si>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</si>
  <si>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</si>
  <si>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</si>
  <si>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</si>
  <si>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</si>
  <si>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</si>
  <si>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</si>
  <si>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</si>
  <si>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</si>
  <si>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</si>
  <si>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</si>
  <si>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</si>
  <si>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</si>
  <si>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</si>
  <si>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</si>
  <si>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</si>
  <si>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</si>
  <si>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</si>
  <si>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</si>
  <si>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</si>
  <si>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</si>
  <si>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</si>
  <si>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</si>
  <si>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</si>
  <si>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</si>
  <si>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</si>
  <si>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</si>
  <si>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</si>
  <si>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</si>
  <si>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</si>
  <si>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</si>
  <si>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</si>
  <si>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</si>
  <si>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</si>
  <si>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</si>
  <si>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</si>
  <si>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</si>
  <si>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</si>
  <si>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</si>
  <si>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</si>
  <si>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</si>
  <si>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</si>
  <si>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</si>
  <si>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</si>
  <si>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</si>
  <si>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</si>
  <si>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</si>
  <si>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</si>
  <si>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</si>
  <si>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</si>
  <si>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</si>
  <si>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</si>
  <si>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</si>
  <si>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</si>
  <si>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</si>
  <si>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</si>
  <si>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</si>
  <si>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</si>
  <si>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</si>
  <si>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</si>
  <si>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</si>
  <si>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</si>
  <si>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</si>
  <si>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</si>
  <si>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</si>
  <si>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</si>
  <si>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</si>
  <si>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</si>
  <si>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</si>
  <si>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</si>
  <si>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</si>
  <si>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</si>
  <si>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</si>
  <si>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</si>
  <si>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</si>
  <si>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</si>
  <si>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</si>
  <si>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</si>
  <si>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</si>
  <si>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</si>
  <si>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</si>
  <si>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</si>
  <si>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</si>
  <si>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</si>
  <si>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</si>
  <si>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</si>
  <si>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</si>
  <si>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</si>
  <si>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</si>
  <si>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</si>
  <si>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</si>
  <si>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</si>
  <si>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</si>
  <si>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</si>
  <si>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</si>
  <si>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</si>
  <si>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</si>
  <si>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</si>
  <si>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</si>
  <si>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</si>
  <si>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</si>
  <si>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</si>
  <si>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</si>
  <si>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</si>
  <si>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</si>
  <si>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</si>
  <si>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</si>
  <si>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</si>
  <si>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</si>
  <si>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</si>
  <si>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</si>
  <si>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</si>
  <si>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</si>
  <si>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</si>
  <si>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</si>
  <si>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</si>
  <si>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</si>
  <si>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</si>
  <si>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</si>
  <si>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</si>
  <si>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</si>
  <si>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</si>
  <si>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</si>
  <si>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</si>
  <si>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</si>
  <si>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</si>
  <si>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</si>
  <si>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</si>
  <si>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</si>
  <si>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</si>
  <si>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</si>
  <si>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</si>
  <si>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</si>
  <si>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</si>
  <si>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</si>
  <si>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</si>
  <si>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</si>
  <si>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</si>
  <si>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</si>
  <si>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</si>
  <si>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</si>
  <si>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</si>
  <si>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</si>
  <si>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</si>
  <si>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</si>
  <si>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</si>
  <si>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</si>
  <si>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</si>
  <si>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</si>
  <si>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</si>
  <si>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</si>
  <si>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</si>
  <si>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</si>
  <si>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</si>
  <si>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</si>
  <si>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</si>
  <si>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</si>
  <si>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</si>
  <si>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</si>
  <si>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</si>
  <si>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</si>
  <si>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</si>
  <si>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</si>
  <si>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</si>
  <si>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</si>
  <si>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</si>
  <si>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</si>
  <si>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</si>
  <si>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</si>
  <si>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</si>
  <si>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</si>
  <si>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</si>
  <si>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</si>
  <si>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</si>
  <si>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</si>
  <si>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</si>
  <si>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</si>
  <si>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</si>
  <si>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</si>
  <si>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</si>
  <si>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</si>
  <si>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</si>
  <si>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</si>
  <si>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</si>
  <si>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</si>
  <si>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</si>
  <si>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</si>
  <si>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</si>
  <si>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</si>
  <si>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</si>
  <si>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</si>
  <si>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</si>
  <si>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</si>
  <si>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</si>
  <si>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</si>
  <si>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</si>
  <si>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</si>
  <si>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</si>
  <si>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</si>
  <si>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</si>
  <si>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</si>
  <si>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</si>
  <si>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</si>
  <si>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</si>
  <si>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</si>
  <si>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</si>
  <si>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</si>
  <si>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</si>
  <si>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</si>
  <si>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</si>
  <si>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</si>
  <si>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</si>
  <si>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</si>
  <si>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</si>
  <si>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</si>
  <si>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</si>
  <si>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</si>
  <si>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</si>
  <si>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</si>
  <si>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</si>
  <si>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</si>
  <si>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</si>
  <si>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</si>
  <si>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</si>
  <si>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</si>
  <si>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</si>
  <si>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</si>
  <si>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</si>
  <si>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</si>
  <si>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</si>
  <si>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</si>
  <si>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</si>
  <si>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</si>
  <si>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</si>
  <si>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</si>
  <si>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</si>
  <si>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</si>
  <si>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</si>
  <si>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</si>
  <si>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</si>
  <si>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</si>
  <si>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</si>
  <si>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</si>
  <si>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</si>
  <si>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</si>
  <si>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</si>
  <si>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</si>
  <si>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</si>
  <si>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</si>
  <si>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</si>
  <si>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</si>
  <si>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</si>
  <si>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</si>
  <si>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</si>
  <si>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</si>
  <si>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</si>
  <si>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</si>
  <si>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</si>
  <si>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</si>
  <si>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</si>
  <si>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</si>
  <si>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</si>
  <si>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</si>
  <si>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</si>
  <si>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</si>
  <si>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</si>
  <si>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</si>
  <si>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</si>
  <si>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</si>
  <si>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</si>
  <si>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</si>
  <si>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</si>
  <si>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</si>
  <si>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</si>
  <si>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</si>
  <si>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</si>
  <si>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</si>
  <si>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</si>
  <si>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</si>
  <si>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</si>
  <si>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</si>
  <si>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</si>
  <si>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</si>
  <si>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</si>
  <si>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</si>
  <si>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</si>
  <si>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</si>
  <si>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</si>
  <si>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</si>
  <si>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</si>
  <si>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</si>
  <si>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</si>
  <si>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</si>
  <si>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</si>
  <si>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</si>
  <si>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</si>
  <si>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</si>
  <si>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</si>
  <si>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</si>
  <si>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</si>
  <si>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</si>
  <si>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</si>
  <si>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</si>
  <si>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</si>
  <si>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</si>
  <si>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</si>
  <si>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</si>
  <si>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</si>
  <si>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</si>
  <si>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</si>
  <si>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</si>
  <si>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</si>
  <si>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</si>
  <si>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</si>
  <si>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</si>
  <si>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</si>
  <si>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</si>
  <si>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</si>
  <si>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</si>
  <si>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</si>
  <si>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</si>
  <si>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</si>
  <si>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</si>
  <si>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</si>
  <si>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</si>
  <si>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</si>
  <si>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</si>
  <si>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</si>
  <si>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</si>
  <si>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</si>
  <si>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</si>
  <si>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</si>
  <si>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</si>
  <si>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</si>
  <si>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</si>
  <si>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</si>
  <si>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</si>
  <si>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</si>
  <si>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</si>
  <si>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</si>
  <si>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</si>
  <si>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</si>
  <si>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</si>
  <si>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</si>
  <si>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</si>
  <si>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</si>
  <si>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</si>
  <si>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</si>
  <si>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</si>
  <si>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</si>
  <si>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</si>
  <si>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</si>
  <si>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</si>
  <si>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</si>
  <si>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</si>
  <si>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</si>
  <si>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</si>
  <si>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</si>
  <si>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</si>
  <si>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</si>
  <si>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</si>
  <si>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</si>
  <si>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</si>
  <si>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</si>
  <si>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</si>
  <si>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</si>
  <si>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</si>
  <si>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</si>
  <si>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</si>
  <si>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</si>
  <si>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</si>
  <si>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</si>
  <si>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</si>
  <si>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</si>
  <si>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</si>
  <si>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</si>
  <si>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</si>
  <si>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</si>
  <si>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</si>
  <si>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</si>
  <si>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</si>
  <si>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</si>
  <si>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</si>
  <si>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</si>
  <si>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</si>
  <si>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</si>
  <si>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</si>
  <si>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</si>
  <si>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</si>
  <si>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</si>
  <si>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</si>
  <si>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</si>
  <si>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</si>
  <si>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</si>
  <si>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</si>
  <si>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</si>
  <si>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</si>
  <si>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</si>
  <si>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</si>
  <si>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</si>
  <si>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</si>
  <si>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</si>
  <si>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</si>
  <si>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</si>
  <si>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</si>
  <si>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</si>
  <si>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</si>
  <si>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</si>
  <si>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</si>
  <si>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</si>
  <si>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</si>
  <si>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</si>
  <si>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</si>
  <si>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</si>
  <si>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</si>
  <si>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</si>
  <si>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</si>
  <si>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</si>
  <si>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</si>
  <si>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</si>
  <si>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</si>
  <si>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</si>
  <si>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</si>
  <si>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</si>
  <si>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</si>
  <si>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</si>
  <si>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</si>
  <si>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</si>
  <si>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</si>
  <si>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</si>
  <si>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</si>
  <si>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</si>
  <si>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</si>
  <si>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</si>
  <si>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</si>
  <si>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</si>
  <si>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</si>
  <si>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</si>
  <si>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</si>
  <si>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</si>
  <si>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</si>
  <si>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</si>
  <si>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</si>
  <si>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</si>
  <si>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</si>
  <si>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</si>
  <si>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</si>
  <si>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</si>
  <si>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</si>
  <si>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</si>
  <si>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</si>
  <si>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</si>
  <si>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</si>
  <si>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</si>
  <si>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</si>
  <si>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</si>
  <si>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</si>
  <si>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</si>
  <si>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</si>
  <si>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</si>
  <si>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</si>
  <si>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</si>
  <si>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</si>
  <si>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</si>
  <si>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</si>
  <si>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</si>
  <si>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</si>
  <si>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</si>
  <si>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</si>
  <si>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</si>
  <si>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</si>
  <si>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</si>
  <si>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</si>
  <si>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</si>
  <si>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</si>
  <si>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</si>
  <si>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</si>
  <si>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</si>
  <si>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</si>
  <si>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</si>
  <si>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</si>
  <si>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</si>
  <si>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</si>
  <si>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</si>
  <si>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</si>
  <si>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</si>
  <si>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</si>
  <si>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</si>
  <si>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</si>
  <si>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</si>
  <si>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</si>
  <si>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</si>
  <si>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</si>
  <si>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</si>
  <si>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</si>
  <si>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</si>
  <si>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</si>
  <si>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</si>
  <si>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</si>
  <si>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</si>
  <si>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</si>
  <si>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</si>
  <si>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</si>
  <si>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</si>
  <si>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</si>
  <si>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</si>
  <si>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</si>
  <si>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</si>
  <si>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</si>
  <si>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</si>
  <si>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</si>
  <si>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</si>
  <si>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</si>
  <si>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</si>
  <si>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</si>
  <si>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</si>
  <si>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</si>
  <si>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</si>
  <si>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</si>
  <si>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</si>
  <si>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</si>
  <si>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</si>
  <si>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</si>
  <si>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</si>
  <si>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</si>
  <si>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</si>
  <si>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</si>
  <si>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</si>
  <si>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</si>
  <si>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</si>
  <si>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</si>
  <si>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</si>
  <si>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</si>
  <si>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</si>
  <si>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</si>
  <si>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</si>
  <si>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</si>
  <si>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</si>
  <si>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</si>
  <si>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</si>
  <si>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</si>
  <si>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</si>
  <si>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</si>
  <si>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</si>
  <si>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</si>
  <si>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</si>
  <si>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</si>
  <si>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</si>
  <si>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</si>
  <si>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</si>
  <si>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</si>
  <si>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</si>
  <si>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</si>
  <si>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</si>
  <si>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</si>
  <si>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</si>
  <si>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</si>
  <si>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</si>
  <si>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</si>
  <si>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</si>
  <si>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</si>
  <si>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</si>
  <si>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</si>
  <si>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</si>
  <si>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</si>
  <si>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</si>
  <si>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</si>
  <si>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</si>
  <si>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</si>
  <si>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</si>
  <si>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</si>
  <si>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</si>
  <si>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</si>
  <si>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</si>
  <si>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</si>
  <si>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</si>
  <si>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</si>
  <si>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</si>
  <si>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</si>
  <si>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</si>
  <si>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</si>
  <si>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</si>
  <si>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</si>
  <si>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</si>
  <si>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</si>
  <si>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</si>
  <si>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</si>
  <si>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</si>
  <si>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</si>
  <si>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</si>
  <si>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</si>
  <si>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</si>
  <si>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</si>
  <si>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</si>
  <si>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</si>
  <si>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</si>
  <si>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</si>
  <si>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</si>
  <si>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</si>
  <si>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</si>
  <si>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</si>
  <si>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</si>
  <si>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</si>
  <si>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</si>
  <si>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</si>
  <si>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</si>
  <si>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</si>
  <si>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</si>
  <si>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</si>
  <si>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</si>
  <si>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</si>
  <si>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</si>
  <si>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</si>
  <si>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</si>
  <si>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</si>
  <si>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</si>
  <si>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</si>
  <si>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</si>
  <si>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</si>
  <si>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</si>
  <si>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</si>
  <si>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</si>
  <si>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</si>
  <si>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</si>
  <si>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</si>
  <si>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</si>
  <si>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</si>
  <si>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</si>
  <si>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</si>
  <si>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</si>
  <si>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</si>
  <si>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</si>
  <si>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</si>
  <si>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</si>
  <si>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</si>
  <si>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</si>
  <si>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</si>
  <si>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</si>
  <si>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</si>
  <si>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</si>
  <si>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</si>
  <si>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</si>
  <si>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</si>
  <si>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</si>
  <si>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</si>
  <si>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</si>
  <si>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</si>
  <si>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</si>
  <si>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</si>
  <si>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</si>
  <si>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</si>
  <si>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</si>
  <si>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</si>
  <si>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</si>
  <si>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</si>
  <si>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</si>
  <si>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</si>
  <si>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</si>
  <si>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</si>
  <si>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</si>
  <si>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</si>
  <si>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</si>
  <si>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</si>
  <si>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</si>
  <si>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</si>
  <si>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</si>
  <si>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</si>
  <si>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</si>
  <si>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</si>
  <si>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</si>
  <si>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</si>
  <si>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</si>
  <si>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</si>
  <si>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</si>
  <si>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</si>
  <si>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</si>
  <si>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</si>
  <si>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</si>
  <si>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</si>
  <si>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</si>
  <si>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</si>
  <si>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</si>
  <si>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</si>
  <si>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</si>
  <si>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</si>
  <si>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</si>
  <si>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</si>
  <si>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</si>
  <si>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</si>
  <si>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</si>
  <si>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</si>
  <si>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</si>
  <si>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</si>
  <si>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</si>
  <si>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</si>
  <si>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</si>
  <si>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</si>
  <si>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</si>
  <si>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</si>
  <si>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</si>
  <si>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</si>
  <si>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</si>
  <si>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</si>
  <si>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</si>
  <si>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</si>
  <si>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</si>
  <si>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</si>
  <si>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</si>
  <si>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</si>
  <si>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</si>
  <si>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</si>
  <si>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</si>
  <si>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</si>
  <si>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</si>
  <si>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</si>
  <si>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</si>
  <si>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</si>
  <si>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</si>
  <si>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</si>
  <si>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</si>
  <si>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</si>
  <si>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</si>
  <si>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</si>
  <si>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</si>
  <si>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</si>
  <si>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</si>
  <si>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</si>
  <si>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</si>
  <si>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</si>
  <si>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</si>
  <si>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</si>
  <si>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</si>
  <si>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</si>
  <si>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</si>
  <si>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</si>
  <si>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</si>
  <si>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</si>
  <si>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</si>
  <si>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</si>
  <si>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</si>
  <si>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</si>
  <si>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</si>
  <si>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</si>
  <si>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</si>
  <si>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</si>
  <si>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</si>
  <si>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</si>
  <si>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</si>
  <si>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</si>
  <si>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</si>
  <si>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</si>
  <si>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</si>
  <si>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</si>
  <si>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</si>
  <si>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</si>
  <si>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</si>
  <si>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</si>
  <si>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</si>
  <si>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</si>
  <si>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</si>
  <si>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</si>
  <si>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</si>
  <si>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</si>
  <si>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</si>
  <si>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</si>
  <si>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</si>
  <si>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</si>
  <si>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</si>
  <si>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</si>
  <si>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</si>
  <si>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</si>
  <si>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</si>
  <si>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</si>
  <si>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</si>
  <si>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</si>
  <si>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</si>
  <si>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</si>
  <si>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</si>
  <si>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</si>
  <si>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</si>
  <si>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</si>
  <si>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</si>
  <si>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</si>
  <si>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</si>
  <si>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</si>
  <si>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</si>
  <si>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</si>
  <si>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</si>
  <si>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</si>
  <si>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</si>
  <si>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</si>
  <si>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</si>
  <si>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</si>
  <si>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</si>
  <si>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</si>
  <si>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</si>
  <si>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</si>
  <si>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</si>
  <si>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</si>
  <si>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</si>
  <si>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</si>
  <si>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</si>
  <si>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</si>
  <si>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</si>
  <si>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</si>
  <si>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</si>
  <si>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</si>
  <si>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</si>
  <si>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</si>
  <si>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</si>
  <si>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</si>
  <si>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</si>
  <si>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</si>
  <si>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</si>
  <si>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</si>
  <si>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</si>
  <si>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</si>
  <si>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</si>
  <si>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</si>
  <si>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</si>
  <si>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</si>
  <si>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</si>
  <si>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</si>
  <si>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</si>
  <si>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</si>
  <si>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</si>
  <si>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</si>
  <si>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</si>
  <si>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</si>
  <si>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</si>
  <si>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</si>
  <si>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</si>
  <si>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</si>
  <si>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</si>
  <si>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</si>
  <si>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</si>
  <si>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</si>
  <si>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</si>
  <si>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</si>
  <si>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</si>
  <si>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</si>
  <si>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</si>
  <si>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</si>
  <si>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</si>
  <si>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</si>
  <si>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</si>
  <si>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</si>
  <si>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</si>
  <si>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</si>
  <si>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</si>
  <si>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</si>
  <si>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</si>
  <si>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</si>
  <si>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</si>
  <si>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</si>
  <si>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</si>
  <si>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</si>
  <si>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</si>
  <si>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</si>
  <si>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</si>
  <si>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</si>
  <si>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</si>
  <si>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</si>
  <si>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</si>
  <si>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</si>
  <si>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</si>
  <si>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</si>
  <si>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</si>
  <si>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</si>
  <si>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</si>
  <si>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</si>
  <si>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</si>
  <si>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</si>
  <si>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</si>
  <si>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</si>
  <si>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</si>
  <si>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</si>
  <si>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</si>
  <si>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</si>
  <si>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</si>
  <si>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</si>
  <si>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</si>
  <si>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</si>
  <si>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</si>
  <si>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</si>
  <si>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</si>
  <si>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</si>
  <si>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</si>
  <si>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</si>
  <si>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</si>
  <si>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</si>
  <si>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</si>
  <si>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</si>
  <si>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</si>
  <si>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</si>
  <si>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</si>
  <si>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</si>
  <si>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</si>
  <si>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</si>
  <si>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</si>
  <si>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</si>
  <si>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</si>
  <si>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</si>
  <si>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</si>
  <si>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</si>
  <si>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</si>
  <si>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</si>
  <si>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</si>
  <si>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</si>
  <si>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</si>
  <si>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</si>
  <si>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</si>
  <si>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</si>
  <si>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</si>
  <si>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</si>
  <si>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</si>
  <si>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</si>
  <si>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</si>
  <si>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</si>
  <si>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</si>
  <si>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</si>
  <si>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</si>
  <si>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</si>
  <si>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</si>
  <si>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</si>
  <si>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</si>
  <si>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</si>
  <si>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</si>
  <si>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</si>
  <si>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</si>
  <si>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</si>
  <si>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</si>
  <si>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</si>
  <si>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</si>
  <si>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</si>
  <si>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</si>
  <si>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</si>
  <si>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</si>
  <si>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</si>
  <si>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</si>
  <si>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</si>
  <si>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</si>
  <si>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</si>
  <si>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</si>
  <si>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</si>
  <si>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</si>
  <si>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</si>
  <si>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</si>
  <si>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</si>
  <si>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</si>
  <si>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</si>
  <si>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</si>
  <si>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</si>
  <si>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</si>
  <si>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</si>
  <si>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</si>
  <si>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</si>
  <si>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</si>
  <si>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</si>
  <si>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</si>
  <si>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</si>
  <si>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</si>
  <si>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</si>
  <si>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</si>
  <si>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</si>
  <si>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</si>
  <si>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</si>
  <si>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</si>
  <si>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</si>
  <si>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</si>
  <si>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</si>
  <si>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</si>
  <si>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</si>
  <si>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</si>
  <si>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</si>
  <si>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</si>
  <si>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</si>
  <si>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</si>
  <si>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</si>
  <si>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</si>
  <si>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</si>
  <si>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</si>
  <si>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</si>
  <si>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</si>
  <si>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</si>
  <si>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</si>
  <si>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</si>
  <si>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</si>
  <si>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</si>
  <si>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</si>
  <si>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</si>
  <si>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</si>
  <si>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</si>
  <si>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</si>
  <si>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</si>
  <si>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</si>
  <si>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</si>
  <si>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</si>
  <si>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</si>
  <si>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</si>
  <si>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</si>
  <si>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</si>
  <si>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</si>
  <si>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</si>
  <si>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</si>
  <si>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</si>
  <si>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</si>
  <si>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</si>
  <si>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</si>
  <si>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</si>
  <si>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</si>
  <si>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</si>
  <si>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</si>
  <si>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</si>
  <si>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</si>
  <si>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</si>
  <si>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</si>
  <si>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</si>
  <si>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</si>
  <si>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</si>
  <si>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</si>
  <si>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</si>
  <si>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</si>
  <si>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</si>
  <si>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</si>
  <si>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</si>
  <si>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</si>
  <si>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</si>
  <si>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</si>
  <si>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</si>
  <si>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</si>
  <si>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</si>
  <si>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</si>
  <si>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</si>
  <si>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</si>
  <si>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</si>
  <si>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</si>
  <si>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</si>
  <si>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</si>
  <si>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</si>
  <si>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</si>
  <si>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</si>
  <si>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</si>
  <si>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</si>
  <si>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</si>
  <si>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</si>
  <si>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</si>
  <si>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</si>
  <si>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</si>
  <si>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</si>
  <si>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</si>
  <si>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</si>
  <si>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</si>
  <si>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</si>
  <si>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</si>
  <si>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</si>
  <si>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</si>
  <si>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</si>
  <si>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</si>
  <si>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</si>
  <si>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</si>
  <si>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</si>
  <si>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</si>
  <si>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</si>
  <si>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</si>
  <si>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</si>
  <si>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</si>
  <si>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</si>
  <si>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</si>
  <si>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</si>
  <si>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</si>
  <si>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</si>
  <si>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</si>
  <si>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</si>
  <si>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</si>
  <si>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</si>
  <si>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</si>
  <si>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</si>
  <si>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</si>
  <si>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</si>
  <si>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</si>
  <si>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</si>
  <si>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</si>
  <si>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</si>
  <si>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</si>
  <si>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</si>
  <si>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</si>
  <si>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</si>
  <si>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</si>
  <si>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</si>
  <si>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</si>
  <si>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</si>
  <si>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</si>
  <si>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</si>
  <si>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</si>
  <si>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</si>
  <si>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</si>
  <si>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</si>
  <si>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</si>
  <si>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</si>
  <si>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</si>
  <si>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</si>
  <si>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</si>
  <si>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</si>
  <si>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</si>
  <si>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</si>
  <si>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</si>
  <si>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</si>
  <si>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</si>
  <si>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</si>
  <si>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</si>
  <si>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</si>
  <si>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</si>
  <si>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</si>
  <si>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</si>
  <si>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</si>
  <si>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</si>
  <si>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</si>
  <si>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</si>
  <si>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</si>
  <si>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</si>
  <si>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</si>
  <si>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</si>
  <si>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</si>
  <si>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</si>
  <si>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</si>
  <si>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</si>
  <si>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</si>
  <si>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</si>
  <si>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</si>
  <si>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</si>
  <si>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</si>
  <si>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</si>
  <si>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</si>
  <si>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</si>
  <si>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</si>
  <si>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</si>
  <si>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</si>
  <si>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</si>
  <si>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</si>
  <si>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</si>
  <si>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</si>
  <si>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</si>
  <si>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</si>
  <si>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</si>
  <si>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</si>
  <si>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</si>
  <si>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</si>
  <si>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</si>
  <si>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</si>
  <si>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</si>
  <si>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</si>
  <si>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</si>
  <si>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</si>
  <si>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</si>
  <si>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</si>
  <si>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</si>
  <si>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</si>
  <si>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</si>
  <si>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</si>
  <si>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</si>
  <si>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</si>
  <si>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</si>
  <si>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</si>
  <si>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</si>
  <si>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</si>
  <si>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</si>
  <si>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</si>
  <si>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</si>
  <si>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</si>
  <si>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</si>
  <si>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</si>
  <si>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</si>
  <si>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</si>
  <si>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</si>
  <si>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</si>
  <si>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</si>
  <si>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</si>
  <si>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</si>
  <si>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</si>
  <si>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</si>
  <si>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</si>
  <si>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</si>
  <si>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</si>
  <si>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</si>
  <si>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</si>
  <si>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</si>
  <si>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</si>
  <si>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</si>
  <si>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</si>
  <si>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</si>
  <si>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</si>
  <si>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</si>
  <si>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</si>
  <si>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</si>
  <si>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</si>
  <si>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</si>
  <si>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</si>
  <si>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</si>
  <si>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</si>
  <si>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</si>
  <si>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</si>
  <si>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</si>
  <si>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</si>
  <si>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</si>
  <si>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</si>
  <si>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</si>
  <si>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</si>
  <si>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</si>
  <si>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</si>
  <si>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</si>
  <si>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</si>
  <si>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</si>
  <si>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</si>
  <si>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</si>
  <si>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</si>
  <si>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</si>
  <si>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</si>
  <si>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</si>
  <si>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</si>
  <si>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</si>
  <si>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</si>
  <si>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</si>
  <si>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</si>
  <si>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</si>
  <si>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</si>
  <si>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</si>
  <si>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</si>
  <si>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</si>
  <si>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</si>
  <si>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</si>
  <si>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</si>
  <si>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</si>
  <si>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</si>
  <si>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</si>
  <si>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</si>
  <si>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</si>
  <si>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</si>
  <si>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</si>
  <si>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</si>
  <si>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</si>
  <si>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</si>
  <si>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</si>
  <si>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</si>
  <si>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</si>
  <si>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</si>
  <si>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</si>
  <si>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</si>
  <si>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</si>
  <si>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</si>
  <si>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</si>
  <si>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</si>
  <si>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</si>
  <si>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</si>
  <si>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</si>
  <si>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</si>
  <si>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</si>
  <si>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</si>
  <si>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</si>
  <si>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</si>
  <si>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</si>
  <si>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</si>
  <si>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</si>
  <si>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</si>
  <si>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</si>
  <si>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</si>
  <si>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</si>
  <si>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</si>
  <si>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</si>
  <si>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</si>
  <si>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</si>
  <si>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</si>
  <si>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</si>
  <si>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</si>
  <si>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</si>
  <si>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</si>
  <si>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</si>
  <si>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</si>
  <si>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</si>
  <si>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</si>
  <si>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</si>
  <si>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</si>
  <si>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</si>
  <si>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</si>
  <si>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</si>
  <si>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</si>
  <si>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</si>
  <si>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</si>
  <si>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</si>
  <si>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</si>
  <si>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</si>
  <si>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</si>
  <si>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</si>
  <si>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</si>
  <si>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</si>
  <si>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</si>
  <si>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</si>
  <si>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</si>
  <si>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</si>
  <si>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</si>
  <si>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</si>
  <si>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</si>
  <si>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</si>
  <si>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</si>
  <si>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</si>
  <si>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</si>
  <si>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</si>
  <si>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</si>
  <si>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</si>
  <si>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</si>
  <si>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</si>
  <si>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</si>
  <si>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</si>
  <si>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</si>
  <si>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</si>
  <si>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</si>
  <si>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</si>
  <si>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</si>
  <si>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</si>
  <si>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</si>
  <si>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</si>
  <si>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</si>
  <si>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</si>
  <si>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</si>
  <si>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</si>
  <si>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</si>
  <si>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</si>
  <si>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</si>
  <si>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</si>
  <si>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</si>
  <si>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</si>
  <si>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</si>
  <si>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</si>
  <si>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</si>
  <si>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</si>
  <si>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</si>
  <si>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</si>
  <si>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</si>
  <si>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</si>
  <si>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</si>
  <si>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</si>
  <si>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</si>
  <si>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</si>
  <si>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</si>
  <si>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</si>
  <si>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</si>
  <si>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</si>
  <si>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</si>
  <si>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</si>
  <si>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</si>
  <si>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</si>
  <si>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</si>
  <si>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</si>
  <si>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</si>
  <si>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</si>
  <si>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</si>
  <si>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</si>
  <si>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</si>
  <si>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</si>
  <si>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</si>
  <si>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</si>
  <si>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</si>
  <si>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</si>
  <si>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</si>
  <si>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</si>
  <si>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</si>
  <si>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</si>
  <si>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</si>
  <si>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</si>
  <si>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</si>
  <si>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</si>
  <si>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</si>
  <si>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</si>
  <si>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</si>
  <si>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</si>
  <si>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</si>
  <si>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</si>
  <si>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</si>
  <si>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</si>
  <si>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</si>
  <si>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</si>
  <si>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</si>
  <si>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</si>
  <si>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</si>
  <si>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</si>
  <si>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</si>
  <si>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</si>
  <si>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</si>
  <si>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</si>
  <si>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</si>
  <si>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</si>
  <si>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</si>
  <si>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</si>
  <si>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</si>
  <si>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</si>
  <si>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</si>
  <si>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</si>
  <si>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</si>
  <si>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</si>
  <si>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</si>
  <si>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</si>
  <si>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</si>
  <si>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</si>
  <si>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</si>
  <si>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</si>
  <si>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</si>
  <si>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</si>
  <si>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</si>
  <si>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</si>
  <si>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</si>
  <si>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</si>
  <si>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</si>
  <si>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</si>
  <si>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</si>
  <si>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</si>
  <si>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</si>
  <si>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</si>
  <si>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</si>
  <si>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</si>
  <si>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</si>
  <si>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</si>
  <si>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</si>
  <si>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</si>
  <si>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</si>
  <si>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</si>
  <si>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</si>
  <si>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</si>
  <si>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</si>
  <si>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</si>
  <si>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</si>
  <si>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</si>
  <si>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</si>
  <si>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</si>
  <si>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</si>
  <si>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</si>
  <si>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</si>
  <si>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</si>
  <si>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</si>
  <si>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</si>
  <si>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</si>
  <si>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</si>
  <si>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</si>
  <si>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</si>
  <si>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</si>
  <si>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</si>
  <si>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</si>
  <si>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</si>
  <si>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</si>
  <si>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</si>
  <si>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</si>
  <si>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</si>
  <si>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</si>
  <si>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</si>
  <si>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</si>
  <si>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</si>
  <si>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</si>
  <si>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</si>
  <si>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</si>
  <si>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</si>
  <si>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</si>
  <si>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</si>
  <si>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</si>
  <si>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</si>
  <si>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</si>
  <si>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</si>
  <si>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</si>
  <si>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</si>
  <si>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</si>
  <si>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</si>
  <si>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</si>
  <si>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</si>
  <si>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</si>
  <si>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</si>
  <si>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</si>
  <si>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</si>
  <si>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</si>
  <si>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</si>
  <si>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</si>
  <si>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</si>
  <si>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</si>
  <si>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</si>
  <si>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</si>
  <si>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</si>
  <si>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</si>
  <si>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</si>
  <si>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</si>
  <si>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</si>
  <si>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</si>
  <si>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</si>
  <si>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</si>
  <si>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</si>
  <si>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</si>
  <si>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</si>
  <si>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</si>
  <si>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</si>
  <si>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</si>
  <si>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</si>
  <si>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</si>
  <si>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</si>
  <si>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</si>
  <si>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</si>
  <si>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</si>
  <si>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</si>
  <si>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</si>
  <si>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</si>
  <si>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</si>
  <si>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</si>
  <si>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</si>
  <si>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</si>
  <si>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</si>
  <si>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</si>
  <si>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</si>
  <si>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</si>
  <si>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</si>
  <si>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</si>
  <si>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</si>
  <si>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</si>
  <si>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</si>
  <si>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</si>
  <si>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</si>
  <si>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</si>
  <si>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</si>
  <si>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</si>
  <si>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</si>
  <si>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</si>
  <si>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</si>
  <si>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</si>
  <si>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</si>
  <si>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</si>
  <si>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</si>
  <si>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</si>
  <si>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</si>
  <si>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</si>
  <si>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</si>
  <si>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</si>
  <si>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</si>
  <si>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</si>
  <si>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</si>
  <si>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</si>
  <si>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</si>
  <si>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</si>
  <si>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</si>
  <si>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</si>
  <si>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</si>
  <si>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</si>
  <si>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</si>
  <si>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</si>
  <si>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</si>
  <si>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</si>
  <si>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</si>
  <si>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</si>
  <si>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</si>
  <si>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</si>
  <si>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</si>
  <si>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</si>
  <si>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</si>
  <si>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</si>
  <si>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</si>
  <si>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</si>
  <si>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</si>
  <si>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</si>
  <si>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</si>
  <si>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</si>
  <si>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</si>
  <si>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</si>
  <si>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</si>
  <si>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</si>
  <si>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</si>
  <si>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</si>
  <si>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</si>
  <si>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</si>
  <si>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</si>
  <si>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</si>
  <si>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</si>
  <si>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</si>
  <si>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</si>
  <si>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</si>
  <si>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</si>
  <si>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</si>
  <si>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</si>
  <si>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</si>
  <si>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</si>
  <si>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</si>
  <si>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</si>
  <si>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</si>
  <si>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</si>
  <si>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</si>
  <si>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</si>
  <si>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</si>
  <si>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</si>
  <si>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</si>
  <si>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</si>
  <si>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</si>
  <si>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</si>
  <si>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</si>
  <si>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</si>
  <si>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</si>
  <si>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</si>
  <si>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</si>
  <si>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</si>
  <si>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</si>
  <si>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</si>
  <si>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</si>
  <si>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</si>
  <si>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</si>
  <si>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</si>
  <si>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</si>
  <si>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</si>
  <si>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</si>
  <si>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</si>
  <si>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</si>
  <si>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</si>
  <si>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</si>
  <si>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</si>
  <si>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</si>
  <si>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</si>
  <si>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</si>
  <si>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</si>
  <si>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</si>
  <si>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</si>
  <si>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</si>
  <si>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</si>
  <si>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</si>
  <si>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</si>
  <si>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</si>
  <si>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</si>
  <si>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</si>
  <si>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</si>
  <si>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</si>
  <si>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</si>
  <si>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</si>
  <si>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</si>
  <si>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</si>
  <si>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</si>
  <si>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</si>
  <si>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</si>
  <si>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</si>
  <si>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</si>
  <si>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</si>
  <si>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</si>
  <si>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</si>
  <si>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</si>
  <si>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</si>
  <si>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</si>
  <si>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</si>
  <si>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</si>
  <si>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</si>
  <si>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</si>
  <si>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</si>
  <si>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</si>
  <si>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</si>
  <si>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</si>
  <si>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</si>
  <si>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</si>
  <si>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</si>
  <si>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</si>
  <si>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</si>
  <si>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</si>
  <si>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</si>
  <si>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</si>
  <si>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</si>
  <si>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</si>
  <si>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</si>
  <si>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</si>
  <si>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</si>
  <si>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</si>
  <si>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</si>
  <si>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</si>
  <si>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</si>
  <si>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</si>
  <si>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</si>
  <si>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</si>
  <si>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</si>
  <si>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</si>
  <si>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</si>
  <si>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</si>
  <si>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</si>
  <si>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</si>
  <si>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</si>
  <si>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</si>
  <si>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</si>
  <si>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</si>
  <si>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</si>
  <si>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</si>
  <si>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</si>
  <si>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</si>
  <si>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</si>
  <si>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</si>
  <si>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</si>
  <si>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</si>
  <si>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</si>
  <si>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</si>
  <si>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</si>
  <si>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</si>
  <si>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</si>
  <si>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</si>
  <si>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</si>
  <si>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</si>
  <si>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</si>
  <si>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</si>
  <si>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</si>
  <si>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</si>
  <si>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</si>
  <si>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</si>
  <si>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</si>
  <si>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</si>
  <si>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</si>
  <si>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</si>
  <si>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</si>
  <si>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</si>
  <si>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</si>
  <si>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</si>
  <si>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</si>
  <si>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</si>
  <si>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</si>
  <si>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</si>
  <si>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</si>
  <si>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</si>
  <si>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</si>
  <si>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</si>
  <si>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</si>
  <si>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</si>
  <si>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</si>
  <si>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</si>
  <si>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</si>
  <si>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</si>
  <si>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</si>
  <si>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</si>
  <si>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</si>
  <si>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</si>
  <si>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</si>
  <si>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</si>
  <si>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</si>
  <si>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</si>
  <si>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</si>
  <si>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</si>
  <si>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</si>
  <si>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</si>
  <si>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</si>
  <si>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</si>
  <si>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</si>
  <si>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</si>
  <si>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</si>
  <si>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</si>
  <si>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</si>
  <si>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</si>
  <si>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</si>
  <si>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</si>
  <si>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</si>
  <si>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</si>
  <si>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</si>
  <si>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</si>
  <si>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</si>
  <si>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</si>
  <si>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</si>
  <si>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</si>
  <si>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</si>
  <si>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</si>
  <si>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</si>
  <si>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</si>
  <si>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</si>
  <si>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</si>
  <si>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</si>
  <si>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</si>
  <si>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</si>
  <si>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</si>
  <si>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</si>
  <si>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</si>
  <si>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</si>
  <si>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</si>
  <si>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</si>
  <si>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</si>
  <si>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</si>
  <si>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</si>
  <si>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</si>
  <si>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</si>
  <si>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</si>
  <si>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</si>
  <si>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</si>
  <si>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</si>
  <si>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</si>
  <si>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</si>
  <si>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</si>
  <si>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</si>
  <si>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</si>
  <si>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</si>
  <si>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</si>
  <si>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</si>
  <si>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</si>
  <si>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</si>
  <si>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</si>
  <si>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</si>
  <si>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</si>
  <si>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</si>
  <si>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</si>
  <si>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</si>
  <si>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</si>
  <si>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</si>
  <si>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</si>
  <si>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</si>
  <si>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</si>
  <si>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</si>
  <si>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</si>
  <si>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</si>
  <si>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</si>
  <si>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</si>
  <si>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</si>
  <si>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</si>
  <si>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</si>
  <si>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</si>
  <si>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</si>
  <si>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</si>
  <si>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</si>
  <si>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</si>
  <si>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</si>
  <si>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</si>
  <si>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</si>
  <si>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</si>
  <si>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</si>
  <si>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</si>
  <si>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</si>
  <si>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</si>
  <si>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</si>
  <si>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</si>
  <si>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</si>
  <si>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</si>
  <si>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</si>
  <si>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</si>
  <si>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</si>
  <si>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</si>
  <si>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</si>
  <si>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</si>
  <si>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</si>
  <si>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</si>
  <si>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</si>
  <si>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</si>
  <si>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</si>
  <si>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</si>
  <si>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</si>
  <si>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</si>
  <si>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</si>
  <si>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</si>
  <si>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</si>
  <si>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</si>
  <si>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</si>
  <si>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</si>
  <si>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</si>
  <si>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</si>
  <si>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</si>
  <si>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</si>
  <si>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</si>
  <si>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</si>
  <si>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</si>
  <si>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</si>
  <si>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</si>
  <si>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</si>
  <si>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</si>
  <si>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</si>
  <si>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</si>
  <si>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</si>
  <si>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</si>
  <si>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</si>
  <si>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</si>
  <si>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</si>
  <si>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</si>
  <si>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</si>
  <si>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</si>
  <si>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</si>
  <si>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</si>
  <si>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</si>
  <si>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</si>
  <si>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</si>
  <si>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</si>
  <si>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</si>
  <si>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</si>
  <si>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</si>
  <si>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</si>
  <si>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</si>
  <si>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</si>
  <si>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</si>
  <si>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</si>
  <si>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</si>
  <si>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</si>
  <si>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</si>
  <si>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</si>
  <si>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</si>
  <si>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</si>
  <si>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</si>
  <si>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</si>
  <si>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</si>
  <si>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</si>
  <si>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</si>
  <si>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</si>
  <si>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</si>
  <si>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</si>
  <si>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</si>
  <si>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</si>
  <si>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</si>
  <si>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</si>
  <si>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</si>
  <si>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</si>
  <si>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</si>
  <si>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</si>
  <si>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</si>
  <si>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</si>
  <si>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</si>
  <si>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</si>
  <si>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</si>
  <si>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</si>
  <si>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</si>
  <si>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</si>
  <si>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</si>
  <si>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</si>
  <si>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</si>
  <si>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</si>
  <si>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</si>
  <si>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</si>
  <si>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</si>
  <si>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</si>
  <si>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</si>
  <si>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</si>
  <si>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</si>
  <si>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</si>
  <si>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</si>
  <si>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</si>
  <si>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</si>
  <si>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</si>
  <si>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</si>
  <si>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</si>
  <si>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</si>
  <si>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</si>
  <si>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</si>
  <si>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</si>
  <si>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</si>
  <si>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</si>
  <si>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</si>
  <si>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</si>
  <si>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</si>
  <si>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</si>
  <si>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</si>
  <si>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</si>
  <si>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</si>
  <si>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</si>
  <si>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</si>
  <si>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</si>
  <si>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</si>
  <si>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</si>
  <si>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</si>
  <si>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</si>
  <si>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</si>
  <si>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</si>
  <si>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</si>
  <si>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</si>
  <si>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</si>
  <si>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</si>
  <si>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</si>
  <si>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</si>
  <si>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</si>
  <si>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</si>
  <si>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</si>
  <si>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</si>
  <si>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</si>
  <si>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</si>
  <si>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</si>
  <si>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</si>
  <si>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</si>
  <si>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</si>
  <si>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</si>
  <si>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</si>
  <si>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</si>
  <si>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</si>
  <si>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</si>
  <si>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</si>
  <si>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</si>
  <si>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</si>
  <si>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</si>
  <si>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</si>
  <si>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</si>
  <si>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</si>
  <si>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</si>
  <si>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</si>
  <si>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</si>
  <si>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</si>
  <si>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</si>
  <si>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</si>
  <si>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</si>
  <si>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</si>
  <si>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</si>
  <si>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</si>
  <si>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</si>
  <si>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</si>
  <si>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</si>
  <si>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</si>
  <si>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</si>
  <si>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</si>
  <si>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</si>
  <si>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</si>
  <si>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</si>
  <si>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</si>
  <si>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</si>
  <si>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</si>
  <si>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</si>
  <si>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</si>
  <si>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</si>
  <si>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</si>
  <si>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</si>
  <si>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</si>
  <si>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</si>
  <si>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</si>
  <si>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</si>
  <si>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</si>
  <si>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</si>
  <si>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</si>
  <si>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</si>
  <si>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</si>
  <si>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</si>
  <si>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</si>
  <si>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</si>
  <si>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</si>
  <si>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</si>
  <si>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</si>
  <si>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</si>
  <si>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</si>
  <si>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</si>
  <si>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</si>
  <si>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</si>
  <si>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</si>
  <si>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</si>
  <si>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</si>
  <si>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</si>
  <si>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</si>
  <si>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</si>
  <si>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</si>
  <si>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</si>
  <si>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</si>
  <si>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</si>
  <si>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</si>
  <si>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</si>
  <si>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</si>
  <si>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</si>
  <si>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</si>
  <si>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</si>
  <si>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</si>
  <si>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</si>
  <si>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</si>
  <si>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</si>
  <si>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</si>
  <si>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</si>
  <si>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</si>
  <si>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</si>
  <si>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</si>
  <si>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</si>
  <si>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</si>
  <si>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</si>
  <si>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</si>
  <si>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</si>
  <si>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</si>
  <si>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</si>
  <si>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</si>
  <si>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</si>
  <si>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</si>
  <si>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</si>
  <si>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</si>
  <si>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</si>
  <si>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</si>
  <si>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</si>
  <si>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</si>
  <si>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</si>
  <si>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</si>
  <si>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</si>
  <si>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</si>
  <si>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</si>
  <si>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</si>
  <si>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</si>
  <si>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</si>
  <si>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</si>
  <si>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</si>
  <si>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</si>
  <si>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</si>
  <si>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</si>
  <si>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</si>
  <si>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</si>
  <si>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</si>
  <si>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</si>
  <si>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</si>
  <si>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</si>
  <si>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</si>
  <si>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</si>
  <si>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</si>
  <si>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</si>
  <si>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</si>
  <si>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</si>
  <si>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</si>
  <si>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</si>
  <si>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</si>
  <si>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</si>
  <si>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</si>
  <si>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</si>
  <si>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</si>
  <si>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</si>
  <si>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</si>
  <si>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</si>
  <si>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</si>
  <si>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</si>
  <si>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</si>
  <si>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</si>
  <si>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</si>
  <si>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</si>
  <si>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</si>
  <si>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</si>
  <si>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</si>
  <si>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</si>
  <si>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</si>
  <si>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</si>
  <si>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</si>
  <si>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</si>
  <si>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</si>
  <si>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</si>
  <si>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</si>
  <si>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</si>
  <si>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</si>
  <si>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</si>
  <si>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</si>
  <si>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</si>
  <si>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</si>
  <si>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</si>
  <si>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</si>
  <si>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</si>
  <si>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</si>
  <si>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</si>
  <si>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</si>
  <si>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</si>
  <si>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</si>
  <si>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</si>
  <si>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</si>
  <si>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</si>
  <si>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</si>
  <si>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</si>
  <si>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</si>
  <si>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</si>
  <si>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</si>
  <si>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</si>
  <si>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</si>
  <si>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</si>
  <si>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</si>
  <si>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</si>
  <si>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</si>
  <si>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</si>
  <si>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</si>
  <si>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</si>
  <si>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</si>
  <si>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</si>
  <si>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</si>
  <si>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</si>
  <si>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</si>
  <si>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</si>
  <si>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</si>
  <si>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</si>
  <si>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</si>
  <si>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</si>
  <si>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</si>
  <si>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</si>
  <si>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</si>
  <si>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</si>
  <si>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</si>
  <si>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</si>
  <si>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</si>
  <si>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</si>
  <si>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</si>
  <si>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</si>
  <si>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</si>
  <si>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</si>
  <si>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</si>
  <si>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</si>
  <si>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</si>
  <si>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</si>
  <si>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</si>
  <si>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</si>
  <si>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</si>
  <si>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</si>
  <si>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</si>
  <si>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</si>
  <si>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</si>
  <si>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</si>
  <si>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</si>
  <si>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</si>
  <si>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</si>
  <si>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</si>
  <si>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</si>
  <si>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</si>
  <si>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</si>
  <si>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</si>
  <si>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</si>
  <si>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</si>
  <si>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</si>
  <si>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</si>
  <si>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</si>
  <si>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</si>
  <si>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</si>
  <si>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</si>
  <si>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</si>
  <si>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</si>
  <si>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</si>
  <si>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</si>
  <si>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</si>
  <si>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</si>
  <si>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</si>
  <si>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</si>
  <si>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</si>
  <si>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</si>
  <si>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</si>
  <si>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</si>
  <si>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</si>
  <si>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</si>
  <si>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</si>
  <si>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</si>
  <si>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</si>
  <si>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</si>
  <si>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</si>
  <si>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</si>
  <si>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</si>
  <si>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</si>
  <si>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</si>
  <si>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</si>
  <si>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</si>
  <si>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</si>
  <si>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</si>
  <si>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</si>
  <si>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</si>
  <si>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</si>
  <si>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</si>
  <si>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</si>
  <si>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</si>
  <si>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</si>
  <si>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</si>
  <si>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</si>
  <si>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</si>
  <si>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</si>
  <si>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</si>
  <si>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</si>
  <si>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</si>
  <si>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</si>
  <si>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</si>
  <si>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</si>
  <si>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</si>
  <si>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</si>
  <si>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</si>
  <si>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</si>
  <si>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</si>
  <si>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</si>
  <si>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</si>
  <si>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</si>
  <si>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</si>
  <si>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</si>
  <si>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</si>
  <si>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</si>
  <si>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</si>
  <si>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</si>
  <si>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</si>
  <si>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</si>
  <si>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</si>
  <si>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</si>
  <si>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</si>
  <si>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</si>
  <si>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</si>
  <si>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</si>
  <si>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</si>
  <si>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</si>
  <si>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</si>
  <si>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</si>
  <si>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</si>
  <si>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</si>
  <si>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</si>
  <si>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</si>
  <si>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</si>
  <si>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</si>
  <si>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</si>
  <si>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</si>
  <si>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</si>
  <si>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</si>
  <si>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</si>
  <si>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</si>
  <si>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</si>
  <si>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</si>
  <si>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</si>
  <si>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</si>
  <si>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</si>
  <si>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</si>
  <si>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</si>
  <si>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</si>
  <si>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</si>
  <si>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</si>
  <si>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</si>
  <si>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</si>
  <si>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</si>
  <si>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</si>
  <si>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</si>
  <si>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</si>
  <si>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</si>
  <si>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</si>
  <si>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</si>
  <si>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</si>
  <si>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</si>
  <si>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</si>
  <si>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</si>
  <si>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</si>
  <si>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</si>
  <si>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</si>
  <si>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</si>
  <si>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</si>
  <si>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</si>
  <si>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</si>
  <si>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</si>
  <si>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</si>
  <si>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</si>
  <si>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</si>
  <si>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</si>
  <si>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</si>
  <si>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</si>
  <si>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</si>
  <si>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</si>
  <si>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</si>
  <si>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</si>
  <si>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</si>
  <si>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</si>
  <si>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</si>
  <si>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</si>
  <si>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</si>
  <si>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</si>
  <si>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</si>
  <si>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</si>
  <si>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</si>
  <si>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</si>
  <si>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</si>
  <si>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</si>
  <si>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</si>
  <si>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</si>
  <si>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</si>
  <si>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</si>
  <si>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</si>
  <si>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</si>
  <si>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</si>
  <si>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</si>
  <si>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</si>
  <si>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</si>
  <si>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</si>
  <si>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</si>
  <si>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</si>
  <si>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</si>
  <si>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</si>
  <si>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</si>
  <si>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</si>
  <si>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</si>
  <si>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</si>
  <si>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</si>
  <si>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</si>
  <si>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</si>
  <si>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</si>
  <si>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</si>
  <si>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</si>
  <si>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</si>
  <si>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</si>
  <si>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</si>
  <si>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</si>
  <si>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</si>
  <si>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</si>
  <si>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</si>
  <si>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</si>
  <si>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</si>
  <si>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</si>
  <si>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</si>
  <si>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</si>
  <si>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</si>
  <si>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</si>
  <si>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</si>
  <si>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</si>
  <si>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</si>
  <si>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</si>
  <si>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</si>
  <si>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</si>
  <si>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</si>
  <si>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</si>
  <si>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</si>
  <si>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</si>
  <si>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</si>
  <si>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</si>
  <si>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</si>
  <si>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</si>
  <si>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</si>
  <si>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</si>
  <si>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</si>
  <si>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</si>
  <si>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</si>
  <si>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</si>
  <si>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</si>
  <si>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</si>
  <si>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</si>
  <si>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</si>
  <si>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</si>
  <si>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</si>
  <si>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</si>
  <si>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</si>
  <si>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</si>
  <si>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</si>
  <si>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</si>
  <si>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</si>
  <si>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</si>
  <si>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</si>
  <si>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</si>
  <si>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</si>
  <si>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</si>
  <si>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</si>
  <si>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</si>
  <si>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</si>
  <si>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</si>
  <si>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</si>
  <si>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</si>
  <si>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</si>
  <si>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</si>
  <si>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</si>
  <si>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</si>
  <si>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</si>
  <si>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</si>
  <si>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</si>
  <si>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</si>
  <si>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</si>
  <si>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</si>
  <si>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</si>
  <si>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</si>
  <si>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</si>
  <si>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</si>
  <si>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</si>
  <si>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</si>
  <si>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</si>
  <si>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</si>
  <si>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</si>
  <si>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</si>
  <si>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</si>
  <si>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</si>
  <si>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</si>
  <si>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</si>
  <si>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</si>
  <si>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</si>
  <si>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</si>
  <si>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</si>
  <si>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</si>
  <si>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</si>
  <si>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</si>
  <si>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</si>
  <si>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</si>
  <si>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</si>
  <si>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</si>
  <si>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</si>
  <si>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</si>
  <si>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</si>
  <si>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</si>
  <si>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</si>
  <si>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</si>
  <si>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</si>
  <si>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</si>
  <si>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</si>
  <si>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</si>
  <si>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</si>
  <si>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</si>
  <si>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</si>
  <si>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</si>
  <si>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</si>
  <si>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</si>
  <si>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</si>
  <si>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</si>
  <si>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</si>
  <si>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</si>
  <si>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</si>
  <si>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</si>
  <si>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</si>
  <si>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</si>
  <si>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</si>
  <si>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</si>
  <si>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</si>
  <si>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</si>
  <si>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</si>
  <si>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</si>
  <si>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</si>
  <si>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</si>
  <si>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</si>
  <si>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</si>
  <si>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</si>
  <si>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</si>
  <si>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</si>
  <si>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</si>
  <si>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</si>
  <si>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</si>
  <si>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</si>
  <si>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</si>
  <si>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</si>
  <si>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</si>
  <si>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</si>
  <si>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</si>
  <si>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</si>
  <si>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</si>
  <si>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</si>
  <si>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</si>
  <si>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</si>
  <si>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</si>
  <si>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</si>
  <si>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</si>
  <si>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</si>
  <si>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</si>
  <si>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</si>
  <si>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</si>
  <si>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</si>
  <si>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</si>
  <si>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</si>
  <si>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</si>
  <si>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</si>
  <si>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</si>
  <si>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</si>
  <si>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</si>
  <si>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</si>
  <si>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</si>
  <si>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</si>
  <si>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</si>
  <si>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</si>
  <si>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</si>
  <si>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</si>
  <si>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</si>
  <si>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</si>
  <si>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</si>
  <si>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</si>
  <si>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</si>
  <si>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</si>
  <si>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</si>
  <si>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</si>
  <si>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</si>
  <si>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</si>
  <si>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</si>
  <si>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</si>
  <si>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</si>
  <si>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</si>
  <si>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</si>
  <si>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</si>
  <si>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</si>
  <si>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</si>
  <si>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</si>
  <si>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</si>
  <si>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</si>
  <si>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</si>
  <si>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</si>
  <si>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</si>
  <si>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</si>
  <si>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</si>
  <si>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</si>
  <si>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</si>
  <si>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</si>
  <si>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</si>
  <si>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</si>
  <si>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</si>
  <si>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</si>
  <si>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</si>
  <si>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</si>
  <si>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</si>
  <si>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</si>
  <si>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</si>
  <si>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</si>
  <si>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</si>
  <si>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</si>
  <si>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</si>
  <si>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</si>
  <si>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</si>
  <si>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</si>
  <si>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</si>
  <si>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</si>
  <si>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</si>
  <si>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</si>
  <si>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</si>
  <si>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</si>
  <si>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</si>
  <si>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</si>
  <si>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</si>
  <si>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</si>
  <si>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</si>
  <si>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</si>
  <si>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</si>
  <si>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</si>
  <si>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</si>
  <si>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</si>
  <si>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</si>
  <si>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</si>
  <si>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</si>
  <si>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</si>
  <si>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</si>
  <si>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</si>
  <si>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</si>
  <si>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</si>
  <si>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</si>
  <si>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</si>
  <si>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</si>
  <si>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</si>
  <si>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</si>
  <si>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</si>
  <si>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</si>
  <si>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</si>
  <si>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</si>
  <si>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</si>
  <si>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</si>
  <si>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</si>
  <si>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</si>
  <si>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</si>
  <si>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</si>
  <si>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</si>
  <si>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</si>
  <si>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</si>
  <si>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</si>
  <si>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</si>
  <si>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</si>
  <si>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</si>
  <si>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</si>
  <si>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</si>
  <si>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</si>
  <si>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</si>
  <si>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</si>
  <si>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</si>
  <si>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</si>
  <si>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</si>
  <si>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</si>
  <si>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</si>
  <si>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</si>
  <si>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</si>
  <si>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</si>
  <si>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</si>
  <si>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</si>
  <si>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</si>
  <si>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</si>
  <si>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</si>
  <si>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</si>
  <si>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</si>
  <si>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</si>
  <si>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</si>
  <si>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</si>
  <si>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</si>
  <si>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</si>
  <si>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</si>
  <si>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</si>
  <si>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</si>
  <si>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</si>
  <si>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</si>
  <si>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</si>
  <si>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</si>
  <si>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</si>
  <si>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</si>
  <si>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</si>
  <si>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</si>
  <si>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</si>
  <si>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</si>
  <si>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</si>
  <si>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</si>
  <si>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</si>
  <si>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</si>
  <si>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</si>
  <si>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</si>
  <si>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</si>
  <si>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</si>
  <si>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</si>
  <si>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</si>
  <si>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</si>
  <si>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</si>
  <si>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</si>
  <si>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</si>
  <si>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</si>
  <si>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</si>
  <si>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</si>
  <si>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</si>
  <si>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</si>
  <si>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</si>
  <si>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</si>
  <si>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</si>
  <si>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</si>
  <si>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</si>
  <si>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</si>
  <si>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</si>
  <si>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</si>
  <si>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</si>
  <si>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</si>
  <si>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</si>
  <si>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</si>
  <si>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</si>
  <si>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</si>
  <si>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</si>
  <si>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</si>
  <si>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</si>
  <si>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</si>
  <si>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</si>
  <si>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</si>
  <si>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</si>
  <si>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</si>
  <si>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</si>
  <si>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</si>
  <si>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</si>
  <si>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</si>
  <si>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</si>
  <si>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</si>
  <si>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</si>
  <si>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</si>
  <si>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</si>
  <si>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</si>
  <si>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</si>
  <si>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</si>
  <si>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</si>
  <si>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</si>
  <si>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</si>
  <si>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</si>
  <si>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</si>
  <si>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</si>
  <si>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</si>
  <si>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</si>
  <si>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</si>
  <si>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</si>
  <si>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</si>
  <si>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</si>
  <si>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</si>
  <si>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</si>
  <si>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</si>
  <si>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</si>
  <si>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</si>
  <si>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</si>
  <si>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</si>
  <si>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</si>
  <si>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</si>
  <si>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</si>
  <si>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</si>
  <si>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</si>
  <si>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</si>
  <si>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</si>
  <si>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</si>
  <si>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</si>
  <si>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</si>
  <si>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</si>
  <si>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</si>
  <si>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</si>
  <si>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</si>
  <si>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</si>
  <si>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</si>
  <si>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</si>
  <si>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</si>
  <si>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</si>
  <si>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</si>
  <si>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</si>
  <si>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</si>
  <si>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</si>
  <si>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</si>
  <si>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</si>
  <si>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</si>
  <si>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</si>
  <si>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</si>
  <si>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</si>
  <si>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</si>
  <si>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</si>
  <si>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</si>
  <si>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</si>
  <si>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</si>
  <si>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</si>
  <si>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</si>
  <si>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</si>
  <si>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</si>
  <si>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</si>
  <si>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</si>
  <si>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</si>
  <si>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</si>
  <si>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</si>
  <si>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</si>
  <si>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</si>
  <si>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</si>
  <si>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</si>
  <si>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</si>
  <si>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</si>
  <si>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</si>
  <si>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</si>
  <si>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</si>
  <si>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</si>
  <si>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</si>
  <si>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</si>
  <si>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</si>
  <si>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</si>
  <si>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</si>
  <si>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</si>
  <si>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</si>
  <si>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</si>
  <si>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</si>
  <si>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</si>
  <si>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</si>
  <si>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</si>
  <si>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</si>
  <si>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</si>
  <si>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</si>
  <si>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</si>
  <si>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</si>
  <si>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</si>
  <si>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</si>
  <si>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</si>
  <si>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</si>
  <si>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</si>
  <si>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</si>
  <si>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</si>
  <si>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</si>
  <si>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</si>
  <si>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</si>
  <si>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</si>
  <si>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</si>
  <si>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</si>
  <si>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</si>
  <si>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</si>
  <si>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</si>
  <si>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</si>
  <si>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</si>
  <si>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</si>
  <si>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</si>
  <si>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</si>
  <si>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</si>
  <si>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</si>
  <si>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</si>
  <si>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</si>
  <si>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</si>
  <si>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</si>
  <si>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</si>
  <si>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</si>
  <si>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</si>
  <si>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</si>
  <si>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</si>
  <si>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</si>
  <si>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</si>
  <si>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</si>
  <si>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</si>
  <si>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</si>
  <si>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</si>
  <si>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</si>
  <si>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</si>
  <si>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</si>
  <si>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</si>
  <si>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</si>
  <si>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</si>
  <si>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</si>
  <si>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</si>
  <si>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</si>
  <si>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</si>
  <si>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</si>
  <si>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</si>
  <si>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</si>
  <si>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</si>
  <si>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</si>
  <si>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</si>
  <si>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</si>
  <si>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</si>
  <si>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</si>
  <si>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</si>
  <si>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</si>
  <si>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</si>
  <si>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</si>
  <si>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</si>
  <si>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</si>
  <si>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</si>
  <si>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</si>
  <si>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</si>
  <si>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</si>
  <si>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</si>
  <si>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</si>
  <si>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</si>
  <si>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</si>
  <si>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</si>
  <si>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</si>
  <si>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</si>
  <si>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</si>
  <si>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</si>
  <si>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</si>
  <si>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</si>
  <si>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</si>
  <si>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</si>
  <si>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</si>
  <si>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</si>
  <si>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</si>
  <si>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</si>
  <si>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</si>
  <si>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</si>
  <si>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</si>
  <si>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</si>
  <si>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</si>
  <si>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</si>
  <si>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</si>
  <si>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</si>
  <si>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</si>
  <si>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</si>
  <si>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</si>
  <si>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</si>
  <si>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</si>
  <si>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</si>
  <si>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</si>
  <si>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</si>
  <si>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</si>
  <si>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</si>
  <si>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</si>
  <si>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</si>
  <si>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</si>
  <si>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</si>
  <si>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</si>
  <si>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</si>
  <si>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</si>
  <si>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</si>
  <si>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</si>
  <si>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</si>
  <si>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</si>
  <si>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</si>
  <si>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</si>
  <si>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</si>
  <si>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</si>
  <si>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</si>
  <si>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</si>
  <si>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</si>
  <si>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</si>
  <si>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</si>
  <si>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</si>
  <si>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</si>
  <si>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</si>
  <si>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</si>
  <si>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</si>
  <si>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</si>
  <si>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</si>
  <si>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</si>
  <si>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</si>
  <si>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</si>
  <si>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</si>
  <si>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</si>
  <si>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</si>
  <si>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</si>
  <si>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</si>
  <si>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</si>
  <si>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</si>
  <si>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</si>
  <si>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</si>
  <si>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</si>
  <si>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</si>
  <si>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</si>
  <si>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</si>
  <si>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</si>
  <si>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</si>
  <si>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</si>
  <si>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</si>
  <si>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</si>
  <si>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</si>
  <si>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</si>
  <si>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</si>
  <si>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</si>
  <si>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</si>
  <si>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</si>
  <si>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</si>
  <si>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</si>
  <si>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</si>
  <si>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</si>
  <si>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</si>
  <si>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</si>
  <si>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</si>
  <si>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</si>
  <si>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</si>
  <si>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</si>
  <si>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</si>
  <si>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</si>
  <si>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</si>
  <si>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</si>
  <si>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</si>
  <si>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</si>
  <si>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</si>
  <si>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</si>
  <si>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</si>
  <si>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</si>
  <si>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</si>
  <si>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</si>
  <si>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</si>
  <si>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</si>
  <si>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</si>
  <si>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</si>
  <si>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</si>
  <si>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</si>
  <si>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</si>
  <si>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</si>
  <si>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</si>
  <si>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</si>
  <si>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</si>
  <si>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</si>
  <si>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</si>
  <si>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</si>
  <si>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</si>
  <si>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</si>
  <si>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</si>
  <si>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</si>
  <si>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</si>
  <si>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</si>
  <si>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</si>
  <si>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</si>
  <si>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</si>
  <si>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</si>
  <si>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</si>
  <si>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</si>
  <si>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</si>
  <si>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</si>
  <si>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</si>
  <si>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</si>
  <si>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</si>
  <si>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</si>
  <si>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</si>
  <si>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</si>
  <si>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</si>
  <si>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</si>
  <si>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</si>
  <si>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</si>
  <si>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</si>
  <si>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</si>
  <si>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</si>
  <si>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</si>
  <si>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</si>
  <si>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</si>
  <si>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</si>
  <si>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</si>
  <si>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</si>
  <si>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</si>
  <si>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</si>
  <si>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</si>
  <si>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</si>
  <si>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</si>
  <si>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</si>
  <si>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</si>
  <si>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</si>
  <si>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</si>
  <si>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</si>
  <si>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</si>
  <si>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</si>
  <si>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</si>
  <si>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</si>
  <si>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</si>
  <si>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</si>
  <si>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</si>
  <si>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</si>
  <si>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</si>
  <si>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</si>
  <si>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</si>
  <si>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</si>
  <si>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</si>
  <si>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</si>
  <si>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</si>
  <si>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</si>
  <si>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</si>
  <si>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</si>
  <si>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</si>
  <si>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</si>
  <si>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</si>
  <si>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</si>
  <si>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</si>
  <si>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</si>
  <si>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</si>
  <si>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</si>
  <si>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</si>
  <si>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</si>
  <si>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</si>
  <si>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</si>
  <si>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</si>
  <si>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</si>
  <si>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</si>
  <si>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</si>
  <si>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</si>
  <si>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</si>
  <si>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</si>
  <si>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</si>
  <si>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</si>
  <si>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</si>
  <si>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</si>
  <si>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</si>
  <si>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</si>
  <si>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</si>
  <si>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</si>
  <si>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</si>
  <si>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</si>
  <si>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</si>
  <si>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</si>
  <si>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</si>
  <si>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</si>
  <si>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</si>
  <si>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</si>
  <si>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</si>
  <si>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</si>
  <si>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</si>
  <si>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</si>
  <si>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</si>
  <si>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</si>
  <si>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</si>
  <si>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</si>
  <si>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</si>
  <si>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</si>
  <si>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</si>
  <si>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</si>
  <si>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</si>
  <si>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</si>
  <si>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</si>
  <si>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</si>
  <si>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</si>
  <si>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</si>
  <si>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</si>
  <si>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</si>
  <si>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</si>
  <si>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</si>
  <si>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</si>
  <si>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</si>
  <si>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</si>
  <si>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</si>
  <si>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</si>
  <si>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</si>
  <si>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</si>
  <si>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</si>
  <si>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</si>
  <si>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</si>
  <si>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</si>
  <si>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</si>
  <si>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</si>
  <si>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</si>
  <si>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</si>
  <si>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</si>
  <si>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</si>
  <si>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</si>
  <si>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</si>
  <si>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</si>
  <si>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</si>
  <si>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</si>
  <si>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</si>
  <si>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</si>
  <si>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</si>
  <si>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</si>
  <si>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</si>
  <si>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</si>
  <si>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</si>
  <si>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</si>
  <si>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</si>
  <si>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</si>
  <si>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</si>
  <si>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</si>
  <si>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</si>
  <si>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</si>
  <si>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</si>
  <si>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</si>
  <si>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</si>
  <si>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</si>
  <si>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</si>
  <si>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</si>
  <si>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</si>
  <si>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</si>
  <si>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</si>
  <si>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</si>
  <si>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</si>
  <si>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</si>
  <si>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</si>
  <si>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</si>
  <si>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</si>
  <si>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</si>
  <si>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</si>
  <si>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</si>
  <si>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</si>
  <si>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</si>
  <si>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</si>
  <si>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</si>
  <si>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</si>
  <si>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</si>
  <si>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</si>
  <si>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</si>
  <si>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</si>
  <si>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</si>
  <si>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</si>
  <si>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</si>
  <si>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</si>
  <si>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</si>
  <si>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</si>
  <si>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</si>
  <si>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</si>
  <si>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</si>
  <si>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</si>
  <si>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</si>
  <si>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</si>
  <si>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</si>
  <si>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</si>
  <si>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</si>
  <si>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</si>
  <si>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</si>
  <si>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</si>
  <si>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</si>
  <si>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</si>
  <si>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</si>
  <si>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</si>
  <si>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</si>
  <si>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</si>
  <si>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</si>
  <si>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</si>
  <si>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</si>
  <si>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</si>
  <si>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</si>
  <si>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</si>
  <si>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</si>
  <si>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</si>
  <si>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</si>
  <si>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</si>
  <si>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</si>
  <si>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</si>
  <si>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</si>
  <si>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</si>
  <si>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</si>
  <si>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</si>
  <si>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</si>
  <si>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</si>
  <si>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</si>
  <si>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</si>
  <si>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</si>
  <si>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</si>
  <si>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</si>
  <si>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</si>
  <si>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</si>
  <si>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</si>
  <si>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</si>
  <si>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</si>
  <si>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</si>
  <si>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</si>
  <si>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</si>
  <si>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</si>
  <si>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</si>
  <si>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</si>
  <si>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</si>
  <si>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</si>
  <si>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</si>
  <si>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</si>
  <si>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</si>
  <si>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</si>
  <si>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</si>
  <si>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</si>
  <si>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</si>
  <si>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</si>
  <si>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</si>
  <si>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</si>
  <si>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</si>
  <si>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</si>
  <si>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</si>
  <si>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</si>
  <si>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</si>
  <si>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</si>
  <si>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</si>
  <si>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</si>
  <si>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</si>
  <si>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</si>
  <si>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</si>
  <si>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</si>
  <si>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</si>
  <si>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</si>
  <si>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</si>
  <si>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</si>
  <si>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</si>
  <si>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</si>
  <si>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</si>
  <si>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</si>
  <si>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</si>
  <si>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</si>
  <si>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</si>
  <si>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</si>
  <si>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</si>
  <si>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</si>
  <si>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</si>
  <si>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</si>
  <si>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</si>
  <si>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</si>
  <si>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</si>
  <si>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</si>
  <si>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</si>
  <si>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</si>
  <si>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</si>
  <si>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</si>
  <si>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</si>
  <si>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</si>
  <si>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</si>
  <si>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</si>
  <si>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</si>
  <si>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</si>
  <si>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</si>
  <si>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</si>
  <si>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</si>
  <si>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</si>
  <si>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</si>
  <si>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</si>
  <si>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</si>
  <si>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</si>
  <si>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</si>
  <si>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</si>
  <si>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</si>
  <si>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</si>
  <si>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</si>
  <si>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</si>
  <si>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</si>
  <si>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</si>
  <si>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</si>
  <si>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</si>
  <si>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</si>
  <si>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</si>
  <si>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</si>
  <si>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</si>
  <si>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</si>
  <si>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</si>
  <si>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</si>
  <si>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</si>
  <si>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</si>
  <si>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</si>
  <si>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</si>
  <si>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</si>
  <si>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</si>
  <si>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</si>
  <si>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</si>
  <si>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</si>
  <si>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</si>
  <si>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</si>
  <si>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</si>
  <si>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</si>
  <si>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</si>
  <si>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</si>
  <si>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</si>
  <si>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</si>
  <si>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</si>
  <si>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</si>
  <si>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</si>
  <si>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</si>
  <si>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</si>
  <si>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</si>
  <si>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</si>
  <si>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</si>
  <si>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</si>
  <si>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</si>
  <si>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</si>
  <si>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</si>
  <si>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</si>
  <si>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</si>
  <si>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</si>
  <si>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</si>
  <si>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</si>
  <si>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</si>
  <si>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</si>
  <si>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</si>
  <si>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</si>
  <si>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</si>
  <si>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</si>
  <si>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</si>
  <si>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</si>
  <si>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</si>
  <si>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</si>
  <si>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</si>
  <si>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</si>
  <si>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</si>
  <si>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</si>
  <si>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</si>
  <si>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</si>
  <si>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</si>
  <si>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</si>
  <si>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</si>
  <si>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</si>
  <si>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</si>
  <si>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</si>
  <si>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</si>
  <si>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</si>
  <si>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</si>
  <si>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</si>
  <si>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</si>
  <si>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</si>
  <si>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</si>
  <si>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</si>
  <si>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</si>
  <si>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</si>
  <si>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</si>
  <si>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</si>
  <si>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</si>
  <si>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</si>
  <si>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</si>
  <si>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</si>
  <si>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</si>
  <si>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</si>
  <si>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</si>
  <si>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</si>
  <si>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</si>
  <si>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</si>
  <si>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</si>
  <si>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</si>
  <si>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</si>
  <si>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</si>
  <si>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</si>
  <si>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</si>
  <si>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</si>
  <si>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</si>
  <si>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</si>
  <si>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</si>
  <si>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</si>
  <si>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</si>
  <si>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</si>
  <si>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</si>
  <si>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</si>
  <si>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</si>
  <si>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</si>
  <si>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</si>
  <si>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</si>
  <si>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</si>
  <si>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</si>
  <si>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</si>
  <si>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</si>
  <si>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</si>
  <si>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</si>
  <si>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</si>
  <si>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</si>
  <si>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</si>
  <si>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</si>
  <si>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</si>
  <si>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</si>
  <si>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</si>
  <si>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</si>
  <si>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</si>
  <si>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</si>
  <si>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</si>
  <si>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</si>
  <si>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</si>
  <si>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</si>
  <si>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</si>
  <si>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</si>
  <si>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</si>
  <si>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</si>
  <si>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</si>
  <si>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</si>
  <si>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</si>
  <si>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</si>
  <si>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</si>
  <si>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</si>
  <si>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</si>
  <si>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</si>
  <si>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</si>
  <si>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</si>
  <si>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</si>
  <si>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</si>
  <si>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</si>
  <si>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</si>
  <si>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</si>
  <si>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</si>
  <si>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</si>
  <si>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</si>
  <si>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</si>
  <si>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</si>
  <si>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</si>
  <si>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</si>
  <si>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</si>
  <si>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</si>
  <si>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</si>
  <si>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</si>
  <si>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</si>
  <si>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</si>
  <si>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</si>
  <si>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</si>
  <si>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</si>
  <si>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</si>
  <si>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</si>
  <si>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</si>
  <si>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</si>
  <si>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</si>
  <si>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</si>
  <si>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</si>
  <si>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</si>
  <si>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</si>
  <si>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</si>
  <si>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</si>
  <si>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</si>
  <si>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</si>
  <si>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</si>
  <si>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</si>
  <si>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</si>
  <si>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</si>
  <si>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</si>
  <si>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</si>
  <si>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</si>
  <si>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</si>
  <si>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</si>
  <si>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</si>
  <si>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</si>
  <si>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</si>
  <si>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</si>
  <si>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</si>
  <si>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</si>
  <si>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</si>
  <si>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</si>
  <si>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</si>
  <si>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</si>
  <si>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</si>
  <si>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</si>
  <si>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</si>
  <si>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</si>
  <si>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</si>
  <si>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</si>
  <si>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</si>
  <si>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</si>
  <si>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</si>
  <si>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</si>
  <si>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</si>
  <si>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</si>
  <si>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</si>
  <si>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</si>
  <si>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</si>
  <si>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</si>
  <si>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</si>
  <si>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</si>
  <si>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</si>
  <si>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</si>
  <si>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</si>
  <si>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</si>
  <si>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</si>
  <si>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</si>
  <si>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</si>
  <si>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</si>
  <si>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</si>
  <si>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</si>
  <si>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</si>
  <si>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</si>
  <si>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</si>
  <si>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</si>
  <si>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</si>
  <si>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</si>
  <si>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</si>
  <si>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</si>
  <si>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</si>
  <si>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</si>
  <si>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</si>
  <si>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</si>
  <si>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</si>
  <si>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</si>
  <si>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</si>
  <si>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</si>
  <si>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</si>
  <si>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</si>
  <si>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</si>
  <si>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</si>
  <si>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</si>
  <si>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</si>
  <si>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</si>
  <si>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</si>
  <si>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</si>
  <si>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</si>
  <si>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</si>
  <si>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</si>
  <si>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</si>
  <si>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</si>
  <si>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</si>
  <si>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</si>
  <si>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</si>
  <si>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</si>
  <si>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</si>
  <si>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</si>
  <si>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</si>
  <si>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</si>
  <si>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</si>
  <si>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</si>
  <si>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</si>
  <si>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</si>
  <si>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</si>
  <si>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</si>
  <si>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</si>
  <si>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</si>
  <si>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</si>
  <si>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</si>
  <si>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</si>
  <si>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</si>
  <si>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</si>
  <si>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</si>
  <si>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</si>
  <si>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</si>
  <si>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</si>
  <si>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</si>
  <si>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</si>
  <si>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</si>
  <si>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</si>
  <si>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</si>
  <si>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</si>
  <si>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</si>
  <si>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</si>
  <si>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</si>
  <si>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</si>
  <si>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</si>
  <si>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</si>
  <si>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</si>
  <si>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</si>
  <si>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</si>
  <si>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</si>
  <si>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</si>
  <si>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</si>
  <si>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</si>
  <si>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</si>
  <si>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</si>
  <si>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</si>
  <si>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</si>
  <si>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</si>
  <si>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</si>
  <si>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</si>
  <si>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</si>
  <si>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</si>
  <si>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</si>
  <si>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</si>
  <si>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</si>
  <si>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</si>
  <si>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</si>
  <si>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</si>
  <si>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</si>
  <si>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</si>
  <si>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</si>
  <si>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</si>
  <si>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</si>
  <si>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</si>
  <si>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</si>
  <si>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</si>
  <si>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</si>
  <si>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</si>
  <si>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</si>
  <si>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</si>
  <si>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</si>
  <si>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</si>
  <si>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</si>
  <si>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</si>
  <si>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</si>
  <si>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</si>
  <si>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</si>
  <si>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</si>
  <si>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</si>
  <si>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</si>
  <si>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</si>
  <si>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</si>
  <si>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</si>
  <si>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</si>
  <si>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</si>
  <si>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</si>
  <si>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</si>
  <si>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</si>
  <si>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</si>
  <si>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</si>
  <si>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</si>
  <si>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</si>
  <si>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</si>
  <si>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</si>
  <si>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</si>
  <si>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</si>
  <si>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</si>
  <si>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</si>
  <si>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</si>
  <si>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</si>
  <si>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</si>
  <si>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</si>
  <si>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</si>
  <si>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</si>
  <si>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</si>
  <si>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</si>
  <si>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</si>
  <si>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</si>
  <si>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</si>
  <si>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</si>
  <si>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</si>
  <si>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</si>
  <si>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</si>
  <si>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</si>
  <si>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</si>
  <si>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</si>
  <si>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</si>
  <si>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</si>
  <si>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</si>
  <si>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</si>
  <si>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</si>
  <si>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</si>
  <si>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</si>
  <si>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</si>
  <si>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</si>
  <si>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</si>
  <si>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</si>
  <si>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</si>
  <si>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</si>
  <si>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</si>
  <si>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</si>
  <si>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</si>
  <si>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</si>
  <si>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</si>
  <si>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</si>
  <si>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</si>
  <si>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</si>
  <si>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</si>
  <si>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</si>
  <si>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</si>
  <si>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</si>
  <si>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</si>
  <si>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</si>
  <si>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</si>
  <si>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</si>
  <si>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</si>
  <si>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</si>
  <si>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</si>
  <si>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</si>
  <si>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</si>
  <si>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</si>
  <si>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</si>
  <si>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</si>
  <si>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</si>
  <si>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</si>
  <si>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</si>
  <si>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</si>
  <si>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</si>
  <si>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</si>
  <si>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</si>
  <si>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</si>
  <si>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</si>
  <si>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</si>
  <si>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</si>
  <si>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</si>
  <si>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</si>
  <si>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</si>
  <si>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</si>
  <si>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</si>
  <si>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</si>
  <si>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</si>
  <si>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</si>
  <si>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</si>
  <si>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</si>
  <si>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</si>
  <si>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</si>
  <si>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</si>
  <si>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</si>
  <si>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</si>
  <si>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</si>
  <si>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</si>
  <si>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</si>
  <si>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</si>
  <si>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</si>
  <si>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</si>
  <si>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</si>
  <si>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</si>
  <si>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</si>
  <si>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</si>
  <si>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</si>
  <si>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</si>
  <si>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</si>
  <si>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</si>
  <si>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</si>
  <si>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</si>
  <si>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</si>
  <si>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</si>
  <si>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</si>
  <si>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</si>
  <si>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</si>
  <si>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</si>
  <si>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</si>
  <si>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</si>
  <si>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</si>
  <si>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</si>
  <si>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</si>
  <si>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</si>
  <si>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</si>
  <si>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</si>
  <si>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</si>
  <si>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</si>
  <si>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</si>
  <si>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</si>
  <si>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</si>
  <si>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</si>
  <si>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</si>
  <si>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</si>
  <si>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</si>
  <si>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</si>
  <si>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</si>
  <si>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</si>
  <si>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</si>
  <si>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</si>
  <si>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</si>
  <si>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</si>
  <si>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</si>
  <si>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</si>
  <si>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</si>
  <si>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</si>
  <si>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</si>
  <si>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</si>
  <si>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</si>
  <si>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</si>
  <si>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</si>
  <si>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</si>
  <si>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</si>
  <si>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</si>
  <si>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</si>
  <si>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</si>
  <si>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</si>
  <si>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</si>
  <si>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</si>
  <si>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</si>
  <si>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</si>
  <si>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</si>
  <si>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</si>
  <si>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</si>
  <si>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</si>
  <si>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</si>
  <si>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</si>
  <si>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</si>
  <si>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</si>
  <si>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</si>
  <si>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</si>
  <si>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</si>
  <si>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</si>
  <si>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</si>
  <si>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</si>
  <si>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</si>
  <si>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</si>
  <si>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</si>
  <si>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</si>
  <si>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</si>
  <si>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</si>
  <si>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</si>
  <si>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</si>
  <si>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</si>
  <si>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</si>
  <si>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</si>
  <si>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</si>
  <si>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</si>
  <si>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</si>
  <si>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</si>
  <si>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</si>
  <si>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</si>
  <si>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</si>
  <si>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</si>
  <si>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</si>
  <si>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</si>
  <si>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</si>
  <si>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</si>
  <si>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</si>
  <si>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</si>
  <si>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</si>
  <si>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</si>
  <si>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</si>
  <si>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</si>
  <si>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</si>
  <si>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</si>
  <si>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</si>
  <si>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</si>
  <si>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</si>
  <si>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</si>
  <si>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</si>
  <si>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</si>
  <si>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</si>
  <si>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</si>
  <si>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</si>
  <si>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</si>
  <si>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</si>
  <si>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</si>
  <si>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</si>
  <si>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</si>
  <si>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</si>
  <si>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</si>
  <si>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</si>
  <si>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</si>
  <si>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</si>
  <si>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</si>
  <si>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</si>
  <si>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</si>
  <si>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</si>
  <si>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</si>
  <si>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</si>
  <si>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</si>
  <si>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</si>
  <si>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</si>
  <si>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</si>
  <si>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</si>
  <si>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</si>
  <si>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</si>
  <si>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</si>
  <si>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</si>
  <si>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</si>
  <si>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</si>
  <si>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</si>
  <si>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</si>
  <si>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</si>
  <si>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</si>
  <si>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</si>
  <si>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</si>
  <si>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</si>
  <si>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</si>
  <si>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</si>
  <si>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</si>
  <si>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</si>
  <si>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</si>
  <si>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</si>
  <si>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</si>
  <si>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</si>
  <si>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</si>
  <si>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</si>
  <si>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</si>
  <si>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</si>
  <si>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</si>
  <si>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</si>
  <si>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</si>
  <si>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</si>
  <si>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</si>
  <si>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</si>
  <si>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</si>
  <si>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</si>
  <si>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</si>
  <si>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</si>
  <si>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</si>
  <si>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</si>
  <si>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</si>
  <si>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</si>
  <si>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</si>
  <si>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</si>
  <si>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</si>
  <si>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</si>
  <si>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</si>
  <si>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</si>
  <si>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</si>
  <si>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</si>
  <si>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</si>
  <si>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</si>
  <si>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</si>
  <si>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</si>
  <si>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</si>
  <si>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</si>
  <si>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</si>
  <si>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</si>
  <si>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</si>
  <si>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</si>
  <si>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</si>
  <si>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</si>
  <si>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</si>
  <si>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</si>
  <si>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</si>
  <si>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</si>
  <si>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</si>
  <si>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</si>
  <si>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</si>
  <si>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</si>
  <si>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</si>
  <si>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</si>
  <si>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</si>
  <si>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</si>
  <si>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</si>
  <si>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</si>
  <si>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</si>
  <si>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</si>
  <si>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</si>
  <si>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</si>
  <si>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</si>
  <si>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</si>
  <si>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</si>
  <si>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</si>
  <si>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</si>
  <si>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</si>
  <si>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</si>
  <si>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</si>
  <si>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</si>
  <si>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</si>
  <si>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</si>
  <si>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</si>
  <si>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</si>
  <si>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</si>
  <si>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</si>
  <si>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</si>
  <si>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</si>
  <si>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</si>
  <si>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</si>
  <si>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</si>
  <si>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</si>
  <si>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</si>
  <si>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</si>
  <si>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</si>
  <si>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</si>
  <si>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</si>
  <si>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</si>
  <si>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</si>
  <si>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</si>
  <si>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</si>
  <si>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</si>
  <si>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</si>
  <si>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</si>
  <si>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</si>
  <si>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</si>
  <si>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</si>
  <si>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</si>
  <si>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</si>
  <si>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</si>
  <si>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</si>
  <si>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</si>
  <si>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</si>
  <si>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</si>
  <si>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</si>
  <si>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</si>
  <si>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</si>
  <si>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</si>
  <si>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</si>
  <si>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</si>
  <si>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</si>
  <si>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</si>
  <si>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</si>
  <si>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</si>
  <si>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</si>
  <si>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</si>
  <si>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</si>
  <si>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</si>
  <si>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</si>
  <si>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</si>
  <si>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</si>
  <si>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</si>
  <si>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</si>
  <si>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</si>
  <si>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</si>
  <si>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</si>
  <si>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</si>
  <si>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</si>
  <si>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</si>
  <si>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</si>
  <si>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</si>
  <si>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</si>
  <si>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</si>
  <si>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</si>
  <si>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</si>
  <si>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</si>
  <si>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</si>
  <si>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</si>
  <si>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</si>
  <si>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</si>
  <si>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</si>
  <si>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</si>
  <si>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</si>
  <si>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</si>
  <si>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</si>
  <si>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</si>
  <si>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</si>
  <si>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</si>
  <si>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</si>
  <si>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</si>
  <si>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</si>
  <si>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</si>
  <si>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</si>
  <si>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</si>
  <si>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</si>
  <si>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</si>
  <si>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</si>
  <si>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</si>
  <si>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</si>
  <si>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</si>
  <si>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</si>
  <si>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</si>
  <si>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</si>
  <si>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</si>
  <si>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</si>
  <si>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</si>
  <si>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</si>
  <si>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</si>
  <si>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</si>
  <si>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</si>
  <si>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</si>
  <si>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</si>
  <si>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</si>
  <si>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</si>
  <si>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</si>
  <si>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</si>
  <si>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</si>
  <si>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</si>
  <si>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</si>
  <si>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</si>
  <si>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</si>
  <si>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</si>
  <si>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</si>
  <si>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</si>
  <si>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</si>
  <si>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</si>
  <si>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</si>
  <si>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</si>
  <si>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</si>
  <si>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</si>
  <si>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</si>
  <si>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</si>
  <si>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</si>
  <si>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</si>
  <si>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</si>
  <si>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</si>
  <si>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</si>
  <si>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</si>
  <si>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</si>
  <si>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</si>
  <si>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</si>
  <si>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</si>
  <si>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</si>
  <si>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</si>
  <si>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</si>
  <si>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</si>
  <si>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</si>
  <si>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</si>
  <si>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</si>
  <si>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</si>
  <si>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</si>
  <si>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</si>
  <si>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</si>
  <si>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</si>
  <si>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</si>
  <si>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</si>
  <si>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</si>
  <si>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</si>
  <si>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</si>
  <si>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</si>
  <si>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</si>
  <si>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</si>
  <si>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</si>
  <si>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</si>
  <si>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</si>
  <si>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</si>
  <si>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</si>
  <si>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</si>
  <si>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</si>
  <si>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</si>
  <si>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</si>
  <si>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</si>
  <si>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</si>
  <si>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</si>
  <si>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</si>
  <si>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</si>
  <si>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</si>
  <si>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</si>
  <si>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</si>
  <si>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</si>
  <si>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</si>
  <si>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</si>
  <si>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</si>
  <si>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</si>
  <si>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</si>
  <si>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</si>
  <si>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</si>
  <si>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</si>
  <si>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</si>
  <si>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</si>
  <si>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</si>
  <si>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</si>
  <si>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</si>
  <si>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</si>
  <si>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</si>
  <si>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</si>
  <si>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</si>
  <si>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</si>
  <si>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</si>
  <si>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</si>
  <si>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</si>
  <si>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</si>
  <si>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</si>
  <si>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</si>
  <si>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</si>
  <si>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</si>
  <si>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</si>
  <si>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</si>
  <si>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</si>
  <si>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</si>
  <si>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</si>
  <si>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</si>
  <si>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</si>
  <si>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</si>
  <si>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</si>
  <si>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</si>
  <si>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</si>
  <si>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</si>
  <si>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</si>
  <si>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</si>
  <si>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</si>
  <si>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</si>
  <si>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</si>
  <si>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</si>
  <si>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</si>
  <si>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</si>
  <si>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</si>
  <si>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</si>
  <si>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</si>
  <si>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</si>
  <si>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</si>
  <si>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</si>
  <si>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</si>
  <si>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</si>
  <si>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</si>
  <si>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</si>
  <si>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</si>
  <si>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</si>
  <si>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</si>
  <si>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</si>
  <si>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</si>
  <si>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</si>
  <si>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</si>
  <si>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</si>
  <si>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</si>
  <si>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</si>
  <si>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</si>
  <si>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</si>
  <si>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</si>
  <si>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</si>
  <si>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</si>
  <si>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</si>
  <si>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</si>
  <si>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</si>
  <si>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</si>
  <si>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</si>
  <si>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</si>
  <si>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</si>
  <si>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</si>
  <si>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</si>
  <si>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</si>
  <si>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</si>
  <si>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</si>
  <si>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</si>
  <si>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</si>
  <si>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</si>
  <si>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</si>
  <si>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</si>
  <si>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</si>
  <si>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</si>
  <si>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</si>
  <si>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</si>
  <si>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</si>
  <si>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</si>
  <si>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</si>
  <si>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</si>
  <si>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</si>
  <si>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</si>
  <si>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</si>
  <si>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</si>
  <si>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</si>
  <si>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</si>
  <si>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</si>
  <si>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</si>
  <si>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</si>
  <si>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</si>
  <si>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</si>
  <si>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</si>
  <si>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</si>
  <si>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</si>
  <si>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</si>
  <si>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</si>
  <si>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</si>
  <si>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</si>
  <si>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</si>
  <si>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</si>
  <si>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</si>
  <si>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</si>
  <si>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</si>
  <si>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</si>
  <si>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</si>
  <si>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</si>
  <si>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</si>
  <si>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</si>
  <si>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</si>
  <si>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</si>
  <si>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</si>
  <si>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</si>
  <si>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</si>
  <si>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</si>
  <si>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</si>
  <si>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</si>
  <si>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</si>
  <si>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</si>
  <si>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</si>
  <si>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</si>
  <si>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</si>
  <si>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</si>
  <si>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</si>
  <si>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</si>
  <si>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</si>
  <si>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</si>
  <si>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</si>
  <si>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</si>
  <si>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</si>
  <si>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</si>
  <si>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</si>
  <si>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</si>
  <si>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</si>
  <si>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</si>
  <si>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</si>
  <si>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</si>
  <si>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</si>
  <si>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</si>
  <si>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</si>
  <si>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</si>
  <si>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</si>
  <si>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</si>
  <si>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</si>
  <si>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</si>
  <si>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</si>
  <si>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</si>
  <si>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</si>
  <si>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</si>
  <si>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</si>
  <si>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</si>
  <si>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</si>
  <si>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</si>
  <si>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</si>
  <si>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</si>
  <si>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</si>
  <si>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</si>
  <si>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</si>
  <si>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</si>
  <si>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</si>
  <si>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</si>
  <si>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</si>
  <si>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</si>
  <si>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</si>
  <si>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</si>
  <si>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</si>
  <si>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</si>
  <si>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</si>
  <si>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</si>
  <si>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</si>
  <si>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</si>
  <si>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</si>
  <si>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</si>
  <si>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</si>
  <si>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</si>
  <si>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</si>
  <si>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</si>
  <si>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</si>
  <si>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</si>
  <si>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</si>
  <si>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</si>
  <si>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</si>
  <si>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</si>
  <si>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</si>
  <si>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</si>
  <si>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</si>
  <si>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</si>
  <si>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</si>
  <si>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</si>
  <si>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</si>
  <si>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</si>
  <si>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</si>
  <si>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</si>
  <si>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</si>
  <si>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</si>
  <si>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</si>
  <si>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</si>
  <si>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</si>
  <si>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</si>
  <si>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</si>
  <si>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</si>
  <si>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</si>
  <si>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</si>
  <si>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</si>
  <si>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</si>
  <si>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</si>
  <si>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</si>
  <si>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</si>
  <si>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</si>
  <si>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</si>
  <si>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</si>
  <si>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</si>
  <si>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</si>
  <si>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</si>
  <si>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</si>
  <si>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</si>
  <si>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</si>
  <si>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</si>
  <si>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</si>
  <si>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</si>
  <si>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</si>
  <si>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</si>
  <si>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</si>
  <si>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</si>
  <si>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</si>
  <si>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</si>
  <si>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</si>
  <si>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</si>
  <si>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</si>
  <si>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</si>
  <si>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</si>
  <si>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</si>
  <si>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</si>
  <si>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</si>
  <si>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</si>
  <si>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</si>
  <si>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</si>
  <si>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</si>
  <si>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</si>
  <si>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</si>
  <si>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</si>
  <si>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</si>
  <si>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</si>
  <si>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</si>
  <si>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</si>
  <si>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</si>
  <si>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</si>
  <si>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</si>
  <si>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</si>
  <si>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</si>
  <si>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</si>
  <si>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</si>
  <si>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</si>
  <si>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</si>
  <si>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</si>
  <si>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</si>
  <si>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</si>
  <si>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</si>
  <si>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</si>
  <si>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</si>
  <si>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</si>
  <si>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</si>
  <si>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</si>
  <si>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</si>
  <si>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</si>
  <si>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</si>
  <si>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</si>
  <si>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</si>
  <si>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</si>
  <si>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</si>
  <si>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</si>
  <si>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</si>
  <si>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</si>
  <si>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</si>
  <si>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</si>
  <si>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</si>
  <si>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</si>
  <si>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</si>
  <si>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</si>
  <si>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</si>
  <si>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</si>
  <si>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</si>
  <si>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</si>
  <si>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</si>
  <si>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</si>
  <si>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</si>
  <si>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</si>
  <si>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</si>
  <si>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</si>
  <si>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</si>
  <si>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</si>
  <si>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</si>
  <si>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</si>
  <si>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</si>
  <si>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</si>
  <si>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</si>
  <si>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</si>
  <si>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</si>
  <si>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</si>
  <si>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</si>
  <si>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</si>
  <si>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</si>
  <si>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</si>
  <si>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</si>
  <si>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</si>
  <si>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</si>
  <si>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</si>
  <si>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</si>
  <si>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</si>
  <si>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</si>
  <si>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</si>
  <si>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</si>
  <si>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</si>
  <si>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</si>
  <si>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</si>
  <si>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</si>
  <si>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</si>
  <si>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</si>
  <si>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</si>
  <si>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</si>
  <si>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</si>
  <si>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</si>
  <si>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</si>
  <si>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</si>
  <si>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</si>
  <si>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</si>
  <si>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</si>
  <si>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</si>
  <si>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</si>
  <si>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</si>
  <si>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</si>
  <si>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</si>
  <si>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</si>
  <si>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</si>
  <si>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</si>
  <si>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</si>
  <si>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</si>
  <si>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</si>
  <si>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</si>
  <si>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</si>
  <si>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</si>
  <si>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</si>
  <si>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</si>
  <si>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</si>
  <si>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</si>
  <si>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</si>
  <si>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</si>
  <si>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</si>
  <si>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</si>
  <si>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</si>
  <si>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</si>
  <si>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</si>
  <si>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</si>
  <si>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</si>
  <si>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</si>
  <si>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</si>
  <si>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</si>
  <si>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</si>
  <si>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</si>
  <si>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</si>
  <si>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</si>
  <si>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</si>
  <si>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</si>
  <si>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</si>
  <si>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</si>
  <si>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</si>
  <si>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</si>
  <si>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</si>
  <si>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</si>
  <si>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</si>
  <si>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</si>
  <si>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</si>
  <si>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</si>
  <si>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</si>
  <si>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</si>
  <si>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</si>
  <si>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</si>
  <si>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</si>
  <si>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</si>
  <si>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</si>
  <si>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</si>
  <si>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</si>
  <si>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</si>
  <si>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</si>
  <si>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</si>
  <si>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</si>
  <si>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</si>
  <si>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</si>
  <si>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</si>
  <si>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</si>
  <si>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</si>
  <si>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</si>
  <si>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</si>
  <si>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</si>
  <si>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</si>
  <si>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</si>
  <si>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</si>
  <si>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</si>
  <si>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</si>
  <si>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</si>
  <si>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</si>
  <si>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</si>
  <si>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</si>
  <si>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</si>
  <si>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</si>
  <si>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</si>
  <si>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</si>
  <si>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</si>
  <si>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</si>
  <si>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</si>
  <si>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</si>
  <si>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</si>
  <si>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</si>
  <si>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</si>
  <si>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</si>
  <si>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</si>
  <si>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</si>
  <si>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</si>
  <si>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</si>
  <si>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</si>
  <si>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</si>
  <si>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</si>
  <si>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</si>
  <si>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</si>
  <si>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</si>
  <si>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</si>
  <si>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</si>
  <si>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</si>
  <si>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</si>
  <si>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</si>
  <si>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</si>
  <si>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</si>
  <si>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</si>
  <si>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</si>
  <si>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</si>
  <si>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</si>
  <si>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</si>
  <si>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</si>
  <si>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</si>
  <si>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</si>
  <si>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</si>
  <si>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</si>
  <si>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</si>
  <si>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</si>
  <si>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</si>
  <si>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</si>
  <si>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</si>
  <si>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</si>
  <si>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</si>
  <si>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</si>
  <si>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</si>
  <si>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</si>
  <si>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</si>
  <si>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</si>
  <si>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</si>
  <si>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</si>
  <si>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</si>
  <si>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</si>
  <si>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</si>
  <si>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</si>
  <si>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</si>
  <si>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</si>
  <si>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</si>
  <si>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</si>
  <si>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</si>
  <si>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</si>
  <si>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</si>
  <si>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</si>
  <si>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</si>
  <si>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</si>
  <si>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</si>
  <si>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</si>
  <si>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</si>
  <si>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</si>
  <si>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</si>
  <si>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</si>
  <si>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</si>
  <si>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</si>
  <si>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</si>
  <si>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</si>
  <si>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</si>
  <si>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</si>
  <si>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</si>
  <si>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</si>
  <si>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</si>
  <si>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</si>
  <si>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</si>
  <si>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</si>
  <si>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</si>
  <si>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</si>
  <si>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</si>
  <si>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</si>
  <si>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</si>
  <si>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</si>
  <si>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</si>
  <si>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</si>
  <si>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</si>
  <si>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</si>
  <si>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</si>
  <si>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</si>
  <si>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</si>
  <si>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</si>
  <si>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</si>
  <si>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</si>
  <si>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</si>
  <si>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</si>
  <si>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</si>
  <si>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</si>
  <si>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</si>
  <si>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</si>
  <si>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</si>
  <si>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</si>
  <si>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</si>
  <si>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</si>
  <si>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</si>
  <si>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</si>
  <si>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</si>
  <si>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</si>
  <si>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</si>
  <si>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</si>
  <si>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</si>
  <si>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</si>
  <si>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</si>
  <si>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</si>
  <si>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</si>
  <si>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</si>
  <si>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</si>
  <si>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</si>
  <si>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</si>
  <si>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</si>
  <si>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</si>
  <si>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</si>
  <si>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</si>
  <si>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</si>
  <si>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</si>
  <si>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</si>
  <si>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</si>
  <si>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</si>
  <si>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</si>
  <si>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</si>
  <si>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</si>
  <si>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</si>
  <si>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</si>
  <si>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</si>
  <si>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</si>
  <si>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</si>
  <si>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</si>
  <si>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</si>
  <si>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</si>
  <si>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</si>
  <si>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</si>
  <si>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</si>
  <si>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</si>
  <si>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</si>
  <si>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</si>
  <si>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</si>
  <si>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</si>
  <si>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</si>
  <si>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</si>
  <si>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</si>
  <si>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</si>
  <si>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</si>
  <si>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</si>
  <si>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</si>
  <si>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</si>
  <si>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</si>
  <si>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</si>
  <si>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</si>
  <si>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</si>
  <si>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</si>
  <si>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</si>
  <si>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</si>
  <si>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</si>
  <si>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</si>
  <si>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</si>
  <si>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</si>
  <si>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</si>
  <si>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</si>
  <si>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</si>
  <si>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</si>
  <si>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</si>
  <si>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</si>
  <si>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</si>
  <si>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</si>
  <si>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</si>
  <si>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</si>
  <si>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</si>
  <si>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</si>
  <si>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</si>
  <si>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</si>
  <si>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</si>
  <si>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</si>
  <si>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</si>
  <si>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</si>
  <si>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</si>
  <si>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</si>
  <si>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</si>
  <si>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</si>
  <si>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</si>
  <si>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</si>
  <si>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</si>
  <si>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</si>
  <si>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</si>
  <si>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</si>
  <si>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</si>
  <si>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</si>
  <si>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</si>
  <si>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</si>
  <si>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</si>
  <si>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</si>
  <si>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</si>
  <si>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</si>
  <si>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</si>
  <si>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</si>
  <si>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</si>
  <si>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</si>
  <si>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</si>
  <si>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</si>
  <si>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</si>
  <si>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</si>
  <si>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</si>
  <si>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</si>
  <si>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</si>
  <si>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</si>
  <si>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</si>
  <si>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</si>
  <si>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</si>
  <si>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</si>
  <si>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</si>
  <si>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</si>
  <si>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</si>
  <si>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</si>
  <si>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</si>
  <si>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</si>
  <si>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</si>
  <si>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</si>
  <si>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</si>
  <si>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</si>
  <si>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</si>
  <si>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</si>
  <si>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</si>
  <si>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</si>
  <si>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</si>
  <si>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</si>
  <si>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</si>
  <si>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</si>
  <si>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</si>
  <si>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</si>
  <si>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</si>
  <si>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</si>
  <si>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</si>
  <si>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</si>
  <si>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</si>
  <si>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</si>
  <si>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</si>
  <si>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</si>
  <si>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</si>
  <si>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</si>
  <si>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</si>
  <si>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</si>
  <si>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</si>
  <si>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</si>
  <si>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</si>
  <si>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</si>
  <si>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</si>
  <si>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</si>
  <si>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</si>
  <si>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</si>
  <si>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</si>
  <si>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</si>
  <si>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</si>
  <si>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</si>
  <si>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</si>
  <si>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</si>
  <si>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</si>
  <si>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</si>
  <si>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</si>
  <si>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</si>
  <si>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</si>
  <si>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</si>
  <si>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</si>
  <si>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</si>
  <si>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</si>
  <si>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</si>
  <si>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</si>
  <si>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</si>
  <si>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</si>
  <si>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</si>
  <si>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</si>
  <si>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</si>
  <si>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</si>
  <si>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</si>
  <si>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</si>
  <si>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</si>
  <si>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</si>
  <si>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</si>
  <si>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</si>
  <si>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</si>
  <si>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</si>
  <si>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</si>
  <si>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</si>
  <si>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</si>
  <si>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</si>
  <si>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</si>
  <si>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</si>
  <si>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</si>
  <si>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</si>
  <si>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</si>
  <si>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</si>
  <si>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</si>
  <si>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</si>
  <si>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</si>
  <si>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</si>
  <si>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</si>
  <si>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</si>
  <si>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</si>
  <si>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</si>
  <si>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</si>
  <si>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</si>
  <si>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</si>
  <si>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</si>
  <si>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</si>
  <si>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</si>
  <si>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</si>
  <si>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</si>
  <si>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</si>
  <si>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</si>
  <si>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</si>
  <si>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</si>
  <si>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</si>
  <si>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</si>
  <si>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</si>
  <si>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</si>
  <si>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</si>
  <si>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</si>
  <si>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</si>
  <si>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</si>
  <si>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</si>
  <si>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</si>
  <si>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</si>
  <si>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</si>
  <si>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</si>
  <si>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</si>
  <si>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</si>
  <si>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</si>
  <si>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</si>
  <si>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</si>
  <si>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</si>
  <si>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</si>
  <si>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</si>
  <si>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</si>
  <si>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</si>
  <si>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</si>
  <si>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</si>
  <si>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</si>
  <si>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</si>
  <si>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</si>
  <si>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</si>
  <si>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</si>
  <si>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</si>
  <si>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</si>
  <si>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</si>
  <si>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</si>
  <si>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</si>
  <si>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</si>
  <si>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</si>
  <si>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</si>
  <si>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</si>
  <si>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</si>
  <si>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</si>
  <si>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</si>
  <si>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</si>
  <si>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</si>
  <si>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</si>
  <si>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</si>
  <si>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</si>
  <si>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</si>
  <si>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</si>
  <si>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</si>
  <si>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</si>
  <si>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</si>
  <si>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</si>
  <si>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</si>
  <si>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</si>
  <si>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</si>
  <si>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</si>
  <si>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</si>
  <si>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</si>
  <si>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</si>
  <si>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</si>
  <si>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</si>
  <si>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</si>
  <si>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</si>
  <si>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</si>
  <si>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</si>
  <si>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</si>
  <si>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</si>
  <si>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</si>
  <si>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</si>
  <si>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</si>
  <si>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</si>
  <si>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</si>
  <si>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</si>
  <si>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</si>
  <si>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</si>
  <si>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</si>
  <si>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</si>
  <si>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</si>
  <si>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</si>
  <si>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</si>
  <si>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</si>
  <si>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</si>
  <si>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</si>
  <si>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</si>
  <si>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</si>
  <si>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</si>
  <si>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</si>
  <si>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</si>
  <si>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</si>
  <si>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</si>
  <si>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</si>
  <si>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</si>
  <si>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</si>
  <si>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</si>
  <si>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</si>
  <si>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</si>
  <si>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</si>
  <si>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</si>
  <si>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</si>
  <si>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</si>
  <si>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</si>
  <si>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</si>
  <si>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</si>
  <si>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</si>
  <si>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</si>
  <si>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</si>
  <si>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</si>
  <si>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</si>
  <si>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</si>
  <si>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</si>
  <si>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</si>
  <si>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</si>
  <si>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</si>
  <si>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</si>
  <si>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</si>
  <si>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</si>
  <si>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</si>
  <si>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</si>
  <si>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</si>
  <si>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</si>
  <si>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</si>
  <si>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</si>
  <si>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</si>
  <si>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</si>
  <si>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</si>
  <si>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</si>
  <si>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</si>
  <si>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</si>
  <si>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</si>
  <si>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</si>
  <si>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</si>
  <si>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</si>
  <si>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</si>
  <si>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</si>
  <si>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</si>
  <si>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</si>
  <si>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</si>
  <si>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</si>
  <si>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</si>
  <si>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</si>
  <si>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</si>
  <si>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</si>
  <si>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</si>
  <si>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</si>
  <si>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</si>
  <si>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</si>
  <si>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</si>
  <si>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</si>
  <si>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</si>
  <si>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</si>
  <si>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</si>
  <si>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</si>
  <si>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</si>
  <si>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</si>
  <si>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</si>
  <si>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</si>
  <si>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</si>
  <si>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</si>
  <si>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</si>
  <si>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</si>
  <si>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</si>
  <si>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</si>
  <si>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</si>
  <si>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</si>
  <si>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</si>
  <si>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</si>
  <si>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</si>
  <si>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</si>
  <si>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</si>
  <si>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</si>
  <si>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</si>
  <si>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</si>
  <si>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</si>
  <si>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</si>
  <si>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</si>
  <si>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</si>
  <si>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</si>
  <si>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</si>
  <si>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</si>
  <si>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</si>
  <si>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</si>
  <si>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</si>
  <si>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</si>
  <si>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</si>
  <si>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</si>
  <si>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</si>
  <si>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</si>
  <si>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</si>
  <si>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</si>
  <si>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</si>
  <si>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</si>
  <si>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</si>
  <si>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</si>
  <si>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</si>
  <si>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</si>
  <si>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</si>
  <si>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</si>
  <si>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</si>
  <si>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</si>
  <si>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</si>
  <si>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</si>
  <si>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</si>
  <si>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</si>
  <si>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</si>
  <si>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</si>
  <si>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</si>
  <si>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</si>
  <si>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</si>
  <si>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</si>
  <si>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</si>
  <si>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</si>
  <si>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</si>
  <si>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</si>
  <si>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</si>
  <si>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</si>
  <si>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</si>
  <si>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</si>
  <si>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</si>
  <si>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</si>
  <si>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</si>
  <si>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</si>
  <si>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</si>
  <si>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</si>
  <si>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</si>
  <si>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</si>
  <si>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</si>
  <si>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</si>
  <si>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</si>
  <si>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</si>
  <si>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</si>
  <si>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</si>
  <si>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</si>
  <si>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</si>
  <si>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</si>
  <si>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</si>
  <si>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</si>
  <si>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</si>
  <si>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</si>
  <si>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</si>
  <si>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</si>
  <si>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</si>
  <si>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</si>
  <si>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</si>
  <si>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</si>
  <si>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</si>
  <si>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</si>
  <si>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</si>
  <si>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</si>
  <si>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</si>
  <si>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</si>
  <si>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</si>
  <si>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</si>
  <si>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</si>
  <si>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</si>
  <si>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</si>
  <si>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</si>
  <si>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</si>
  <si>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</si>
  <si>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</si>
  <si>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</si>
  <si>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</si>
  <si>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</si>
  <si>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</si>
  <si>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</si>
  <si>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</si>
  <si>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</si>
  <si>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</si>
  <si>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</si>
  <si>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</si>
  <si>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</si>
  <si>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</si>
  <si>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</si>
  <si>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</si>
  <si>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</si>
  <si>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</si>
  <si>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</si>
  <si>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</si>
  <si>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</si>
  <si>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</si>
  <si>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</si>
  <si>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</si>
  <si>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</si>
  <si>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</si>
  <si>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</si>
  <si>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</si>
  <si>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</si>
  <si>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</si>
  <si>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</si>
  <si>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</si>
  <si>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</si>
  <si>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</si>
  <si>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</si>
  <si>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</si>
  <si>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</si>
  <si>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</si>
  <si>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</si>
  <si>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</si>
  <si>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</si>
  <si>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</si>
  <si>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</si>
  <si>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</si>
  <si>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</si>
  <si>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</si>
  <si>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</si>
  <si>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</si>
  <si>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</si>
  <si>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</si>
  <si>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</si>
  <si>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</si>
  <si>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</si>
  <si>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</si>
  <si>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</si>
  <si>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</si>
  <si>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</si>
  <si>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</si>
  <si>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</si>
  <si>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</si>
  <si>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</si>
  <si>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</si>
  <si>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</si>
  <si>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</si>
  <si>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</si>
  <si>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</si>
  <si>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</si>
  <si>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</si>
  <si>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</si>
  <si>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</si>
  <si>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</si>
  <si>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</si>
  <si>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</si>
  <si>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</si>
  <si>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</si>
  <si>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</si>
  <si>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</si>
  <si>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</si>
  <si>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</si>
  <si>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</si>
  <si>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</si>
  <si>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</si>
  <si>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</si>
  <si>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</si>
  <si>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</si>
  <si>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</si>
  <si>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</si>
  <si>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</si>
  <si>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</si>
  <si>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</si>
  <si>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</si>
  <si>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</si>
  <si>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</si>
  <si>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</si>
  <si>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</si>
  <si>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</si>
  <si>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</si>
  <si>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</si>
  <si>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</si>
  <si>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</si>
  <si>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</si>
  <si>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</si>
  <si>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</si>
  <si>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</si>
  <si>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</si>
  <si>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</si>
  <si>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</si>
  <si>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</si>
  <si>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</si>
  <si>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</si>
  <si>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</si>
  <si>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</si>
  <si>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</si>
  <si>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</si>
  <si>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</si>
  <si>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</si>
  <si>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</si>
  <si>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</si>
  <si>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</si>
  <si>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</si>
  <si>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</si>
  <si>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</si>
  <si>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</si>
  <si>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</si>
  <si>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</si>
  <si>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</si>
  <si>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</si>
  <si>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</si>
  <si>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</si>
  <si>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</si>
  <si>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</si>
  <si>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</si>
  <si>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</si>
  <si>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</si>
  <si>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</si>
  <si>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</si>
  <si>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</si>
  <si>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</si>
  <si>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</si>
  <si>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</si>
  <si>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</si>
  <si>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</si>
  <si>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</si>
  <si>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</si>
  <si>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</si>
  <si>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</si>
  <si>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</si>
  <si>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</si>
  <si>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</si>
  <si>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</si>
  <si>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</si>
  <si>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</si>
  <si>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</si>
  <si>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</si>
  <si>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</si>
  <si>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</si>
  <si>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</si>
  <si>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</si>
  <si>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</si>
  <si>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</si>
  <si>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</si>
  <si>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</si>
  <si>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</si>
  <si>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</si>
  <si>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</si>
  <si>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</si>
  <si>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</si>
  <si>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</si>
  <si>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</si>
  <si>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</si>
  <si>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</si>
  <si>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</si>
  <si>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</si>
  <si>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</si>
  <si>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</si>
  <si>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</si>
  <si>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</si>
  <si>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</si>
  <si>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</si>
  <si>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</si>
  <si>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</si>
  <si>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</si>
  <si>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</si>
  <si>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</si>
  <si>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</si>
  <si>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</si>
  <si>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</si>
  <si>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</si>
  <si>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</si>
  <si>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</si>
  <si>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</si>
  <si>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</si>
  <si>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</si>
  <si>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</si>
  <si>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</si>
  <si>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</si>
  <si>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</si>
  <si>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</si>
  <si>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</si>
  <si>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</si>
  <si>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</si>
  <si>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</si>
  <si>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</si>
  <si>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</si>
  <si>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</si>
  <si>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</si>
  <si>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</si>
  <si>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</si>
  <si>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</si>
  <si>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</si>
  <si>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</si>
  <si>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</si>
  <si>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</si>
  <si>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</si>
  <si>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</si>
  <si>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</si>
  <si>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</si>
  <si>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</si>
  <si>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</si>
  <si>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</si>
  <si>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</si>
  <si>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</si>
  <si>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</si>
  <si>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</si>
  <si>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</si>
  <si>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</si>
  <si>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</si>
  <si>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</si>
  <si>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</si>
  <si>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</si>
  <si>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</si>
  <si>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</si>
  <si>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</si>
  <si>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</si>
  <si>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</si>
  <si>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</si>
  <si>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</si>
  <si>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</si>
  <si>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</si>
  <si>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</si>
  <si>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</si>
  <si>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</si>
  <si>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</si>
  <si>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</si>
  <si>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</si>
  <si>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</si>
  <si>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</si>
  <si>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</si>
  <si>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</si>
  <si>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</si>
  <si>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</si>
  <si>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</si>
  <si>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</si>
  <si>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</si>
  <si>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</si>
  <si>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</si>
  <si>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</si>
  <si>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</si>
  <si>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</si>
  <si>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</si>
  <si>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</si>
  <si>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</si>
  <si>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</si>
  <si>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</si>
  <si>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</si>
  <si>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</si>
  <si>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</si>
  <si>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</si>
  <si>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</si>
  <si>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</si>
  <si>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</si>
  <si>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</si>
  <si>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</si>
  <si>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</si>
  <si>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</si>
  <si>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</si>
  <si>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</si>
  <si>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</si>
  <si>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</si>
  <si>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</si>
  <si>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</si>
  <si>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</si>
  <si>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</si>
  <si>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</si>
  <si>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</si>
  <si>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</si>
  <si>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</si>
  <si>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</si>
  <si>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</si>
  <si>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</si>
  <si>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</si>
  <si>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</si>
  <si>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</si>
  <si>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</si>
  <si>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</si>
  <si>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</si>
  <si>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</si>
  <si>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</si>
  <si>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</si>
  <si>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</si>
  <si>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</si>
  <si>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</si>
  <si>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</si>
  <si>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</si>
  <si>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</si>
  <si>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</si>
  <si>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</si>
  <si>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</si>
  <si>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</si>
  <si>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</si>
  <si>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</si>
  <si>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</si>
  <si>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</si>
  <si>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</si>
  <si>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</si>
  <si>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</si>
  <si>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</si>
  <si>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</si>
  <si>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</si>
  <si>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</si>
  <si>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</si>
  <si>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</si>
  <si>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</si>
  <si>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</si>
  <si>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</si>
  <si>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</si>
  <si>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</si>
  <si>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</si>
  <si>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</si>
  <si>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</si>
  <si>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</si>
  <si>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</si>
  <si>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</si>
  <si>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</si>
  <si>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</si>
  <si>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</si>
  <si>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</si>
  <si>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</si>
  <si>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</si>
  <si>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</si>
  <si>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</si>
  <si>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</si>
  <si>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</si>
  <si>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</si>
  <si>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</si>
  <si>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</si>
  <si>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</si>
  <si>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</si>
  <si>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</si>
  <si>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</si>
  <si>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</si>
  <si>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</si>
  <si>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</si>
  <si>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</si>
  <si>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</si>
  <si>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</si>
  <si>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</si>
  <si>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</si>
  <si>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</si>
  <si>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</si>
  <si>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</si>
  <si>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</si>
  <si>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</si>
  <si>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</si>
  <si>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</si>
  <si>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</si>
  <si>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</si>
  <si>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</si>
  <si>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</si>
  <si>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</si>
  <si>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</si>
  <si>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</si>
  <si>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</si>
  <si>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</si>
  <si>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</si>
  <si>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</si>
  <si>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</si>
  <si>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</si>
  <si>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</si>
  <si>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</si>
  <si>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</si>
  <si>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</si>
  <si>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</si>
  <si>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</si>
  <si>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</si>
  <si>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</si>
  <si>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</si>
  <si>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</si>
  <si>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</si>
  <si>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</si>
  <si>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</si>
  <si>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</si>
  <si>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</si>
  <si>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</si>
  <si>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</si>
  <si>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</si>
  <si>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</si>
  <si>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</si>
  <si>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</si>
  <si>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</si>
  <si>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</si>
  <si>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</si>
  <si>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</si>
  <si>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</si>
  <si>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</si>
  <si>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</si>
  <si>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</si>
  <si>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</si>
  <si>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</si>
  <si>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</si>
  <si>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</si>
  <si>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</si>
  <si>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</si>
  <si>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</si>
  <si>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</si>
  <si>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</si>
  <si>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</si>
  <si>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</si>
  <si>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</si>
  <si>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</si>
  <si>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</si>
  <si>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</si>
  <si>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</si>
  <si>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</si>
  <si>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</si>
  <si>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</si>
  <si>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</si>
  <si>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</si>
  <si>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</si>
  <si>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</si>
  <si>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</si>
  <si>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</si>
  <si>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</si>
  <si>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</si>
  <si>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</si>
  <si>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</si>
  <si>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</si>
  <si>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</si>
  <si>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</si>
  <si>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</si>
  <si>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</si>
  <si>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</si>
  <si>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</si>
  <si>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</si>
  <si>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</si>
  <si>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</si>
  <si>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</si>
  <si>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</si>
  <si>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</si>
  <si>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</si>
  <si>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</si>
  <si>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</si>
  <si>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</si>
  <si>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</si>
  <si>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</si>
  <si>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</si>
  <si>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</si>
  <si>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</si>
  <si>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</si>
  <si>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</si>
  <si>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</si>
  <si>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</si>
  <si>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</si>
  <si>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</si>
  <si>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</si>
  <si>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</si>
  <si>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</si>
  <si>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</si>
  <si>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</si>
  <si>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</si>
  <si>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</si>
  <si>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</si>
  <si>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</si>
  <si>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</si>
  <si>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</si>
  <si>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</si>
  <si>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</si>
  <si>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</si>
  <si>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</si>
  <si>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</si>
  <si>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</si>
  <si>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</si>
  <si>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</si>
  <si>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</si>
  <si>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</si>
  <si>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</si>
  <si>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</si>
  <si>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</si>
  <si>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</si>
  <si>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</si>
  <si>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</si>
  <si>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</si>
  <si>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</si>
  <si>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</si>
  <si>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</si>
  <si>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</si>
  <si>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</si>
  <si>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</si>
  <si>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</si>
  <si>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</si>
  <si>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</si>
  <si>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</si>
  <si>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</si>
  <si>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</si>
  <si>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</si>
  <si>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</si>
  <si>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</si>
  <si>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</si>
  <si>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</si>
  <si>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</si>
  <si>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</si>
  <si>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</si>
  <si>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</si>
  <si>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</si>
  <si>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</si>
  <si>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</si>
  <si>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</si>
  <si>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</si>
  <si>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</si>
  <si>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</si>
  <si>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</si>
  <si>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</si>
  <si>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</si>
  <si>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</si>
  <si>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</si>
  <si>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</si>
  <si>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</si>
  <si>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</si>
  <si>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</si>
  <si>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</si>
  <si>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</si>
  <si>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</si>
  <si>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</si>
  <si>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</si>
  <si>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</si>
  <si>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</si>
  <si>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</si>
  <si>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</si>
  <si>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</si>
  <si>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</si>
  <si>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</si>
  <si>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</si>
  <si>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</si>
  <si>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</si>
  <si>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</si>
  <si>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</si>
  <si>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</si>
  <si>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</si>
  <si>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</si>
  <si>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</si>
  <si>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</si>
  <si>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</si>
  <si>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</si>
  <si>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</si>
  <si>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</si>
  <si>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</si>
  <si>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</si>
  <si>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</si>
  <si>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</si>
  <si>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</si>
  <si>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</si>
  <si>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</si>
  <si>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</si>
  <si>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</si>
  <si>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</si>
  <si>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</si>
  <si>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</si>
  <si>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</si>
  <si>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</si>
  <si>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</si>
  <si>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</si>
  <si>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</si>
  <si>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</si>
  <si>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</si>
  <si>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</si>
  <si>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</si>
  <si>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</si>
  <si>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</si>
  <si>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</si>
  <si>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</si>
  <si>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</si>
  <si>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</si>
  <si>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</si>
  <si>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</si>
  <si>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</si>
  <si>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</si>
  <si>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</si>
  <si>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</si>
  <si>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</si>
  <si>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</si>
  <si>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</si>
  <si>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</si>
  <si>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</si>
  <si>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</si>
  <si>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</si>
  <si>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</si>
  <si>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</si>
  <si>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</si>
  <si>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</si>
  <si>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</si>
  <si>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</si>
  <si>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</si>
  <si>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</si>
  <si>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</si>
  <si>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</si>
  <si>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</si>
  <si>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</si>
  <si>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</si>
  <si>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</si>
  <si>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</si>
  <si>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</si>
  <si>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</si>
  <si>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</si>
  <si>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</si>
  <si>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</si>
  <si>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</si>
  <si>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</si>
  <si>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</si>
  <si>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</si>
  <si>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</si>
  <si>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</si>
  <si>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</si>
  <si>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</si>
  <si>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</si>
  <si>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</si>
  <si>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</si>
  <si>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</si>
  <si>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</si>
  <si>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</si>
  <si>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</si>
  <si>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</si>
  <si>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</si>
  <si>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</si>
  <si>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</si>
  <si>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</si>
  <si>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</si>
  <si>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</si>
  <si>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</si>
  <si>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</si>
  <si>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</si>
  <si>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</si>
  <si>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</si>
  <si>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</si>
  <si>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</si>
  <si>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</si>
  <si>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</si>
  <si>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</si>
  <si>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</si>
  <si>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</si>
  <si>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</si>
  <si>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</si>
  <si>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</si>
  <si>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</si>
  <si>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</si>
  <si>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</si>
  <si>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</si>
  <si>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</si>
  <si>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</si>
  <si>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</si>
  <si>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</si>
  <si>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</si>
  <si>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</si>
  <si>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</si>
  <si>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</si>
  <si>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</si>
  <si>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</si>
  <si>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</si>
  <si>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</si>
  <si>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</si>
  <si>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</si>
  <si>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</si>
  <si>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</si>
  <si>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</si>
  <si>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</si>
  <si>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</si>
  <si>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</si>
  <si>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</si>
  <si>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</si>
  <si>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</si>
  <si>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</si>
  <si>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</si>
  <si>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</si>
  <si>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</si>
  <si>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</si>
  <si>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</si>
  <si>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</si>
  <si>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</si>
  <si>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</si>
  <si>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</si>
  <si>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</si>
  <si>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</si>
  <si>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</si>
  <si>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</si>
  <si>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</si>
  <si>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</si>
  <si>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</si>
  <si>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</si>
  <si>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</si>
  <si>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</si>
  <si>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</si>
  <si>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</si>
  <si>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</si>
  <si>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</si>
  <si>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</si>
  <si>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</si>
  <si>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</si>
  <si>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</si>
  <si>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</si>
  <si>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</si>
  <si>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</si>
  <si>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</si>
  <si>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</si>
  <si>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</si>
  <si>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</si>
  <si>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</si>
  <si>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</si>
  <si>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</si>
  <si>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</si>
  <si>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</si>
  <si>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</si>
  <si>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</si>
  <si>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</si>
  <si>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</si>
  <si>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</si>
  <si>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</si>
  <si>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</si>
  <si>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</si>
  <si>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</si>
  <si>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</si>
  <si>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</si>
  <si>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</si>
  <si>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</si>
  <si>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</si>
  <si>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</si>
  <si>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</si>
  <si>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</si>
  <si>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</si>
  <si>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</si>
  <si>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</si>
  <si>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</si>
  <si>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</si>
  <si>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</si>
  <si>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</si>
  <si>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</si>
  <si>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</si>
  <si>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</si>
  <si>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</si>
  <si>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</si>
  <si>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</si>
  <si>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</si>
  <si>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</si>
  <si>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</si>
  <si>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</si>
  <si>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</si>
  <si>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</si>
  <si>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</si>
  <si>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</si>
  <si>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</si>
  <si>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</si>
  <si>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</si>
  <si>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</si>
  <si>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</si>
  <si>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</si>
  <si>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</si>
  <si>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</si>
  <si>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</si>
  <si>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</si>
  <si>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</si>
  <si>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</si>
  <si>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</si>
  <si>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</si>
  <si>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</si>
  <si>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</si>
  <si>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</si>
  <si>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</si>
  <si>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</si>
  <si>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</si>
  <si>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</si>
  <si>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</si>
  <si>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</si>
  <si>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</si>
  <si>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</si>
  <si>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</si>
  <si>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</si>
  <si>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</si>
  <si>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</si>
  <si>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</si>
  <si>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</si>
  <si>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</si>
  <si>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</si>
  <si>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</si>
  <si>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</si>
  <si>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</si>
  <si>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</si>
  <si>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</si>
  <si>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</si>
  <si>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</si>
  <si>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</si>
  <si>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</si>
  <si>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</si>
  <si>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</si>
  <si>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</si>
  <si>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</si>
  <si>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</si>
  <si>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</si>
  <si>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</si>
  <si>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</si>
  <si>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</si>
  <si>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</si>
  <si>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</si>
  <si>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</si>
  <si>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</si>
  <si>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</si>
  <si>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</si>
  <si>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</si>
  <si>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</si>
  <si>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</si>
  <si>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</si>
  <si>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</si>
  <si>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</si>
  <si>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</si>
  <si>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</si>
  <si>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</si>
  <si>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</si>
  <si>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</si>
  <si>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</si>
  <si>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</si>
  <si>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</si>
  <si>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</si>
  <si>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</si>
  <si>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</si>
  <si>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</si>
  <si>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</si>
  <si>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</si>
  <si>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</si>
  <si>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</si>
  <si>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</si>
  <si>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</si>
  <si>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</si>
  <si>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</si>
  <si>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</si>
  <si>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</si>
  <si>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</si>
  <si>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</si>
  <si>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</si>
  <si>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</si>
  <si>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</si>
  <si>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</si>
  <si>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</si>
  <si>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</si>
  <si>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</si>
  <si>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</si>
  <si>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</si>
  <si>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</si>
  <si>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</si>
  <si>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</si>
  <si>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</si>
  <si>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</si>
  <si>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</si>
  <si>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</si>
  <si>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</si>
  <si>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</si>
  <si>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</si>
  <si>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</si>
  <si>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</si>
  <si>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</si>
  <si>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</si>
  <si>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</si>
  <si>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</si>
  <si>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</si>
  <si>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</si>
  <si>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</si>
  <si>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</si>
  <si>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</si>
  <si>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</si>
  <si>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</si>
  <si>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</si>
  <si>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</si>
  <si>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</si>
  <si>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</si>
  <si>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</si>
  <si>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</si>
  <si>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</si>
  <si>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</si>
  <si>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</si>
  <si>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</si>
  <si>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</si>
  <si>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</si>
  <si>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</si>
  <si>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</si>
  <si>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</si>
  <si>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</si>
  <si>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</si>
  <si>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</si>
  <si>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</si>
  <si>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</si>
  <si>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</si>
  <si>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</si>
  <si>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</si>
  <si>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</si>
  <si>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</si>
  <si>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</si>
  <si>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</si>
  <si>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</si>
  <si>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</si>
  <si>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</si>
  <si>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</si>
  <si>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</si>
  <si>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</si>
  <si>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</si>
  <si>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</si>
  <si>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</si>
  <si>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</si>
  <si>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</si>
  <si>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</si>
  <si>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</si>
  <si>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</si>
  <si>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</si>
  <si>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</si>
  <si>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</si>
  <si>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</si>
  <si>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</si>
  <si>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</si>
  <si>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</si>
  <si>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</si>
  <si>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</si>
  <si>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</si>
  <si>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</si>
  <si>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</si>
  <si>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</si>
  <si>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</si>
  <si>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</si>
  <si>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</si>
  <si>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</si>
  <si>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</si>
  <si>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</si>
  <si>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</si>
  <si>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</si>
  <si>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</si>
  <si>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</si>
  <si>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</si>
  <si>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</si>
  <si>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</si>
  <si>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</si>
  <si>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</si>
  <si>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</si>
  <si>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</si>
  <si>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</si>
  <si>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</si>
  <si>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</si>
  <si>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</si>
  <si>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</si>
  <si>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</si>
  <si>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</si>
  <si>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</si>
  <si>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</si>
  <si>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</si>
  <si>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</si>
  <si>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</si>
  <si>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</si>
  <si>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</si>
  <si>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</si>
  <si>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</si>
  <si>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</si>
  <si>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</si>
  <si>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</si>
  <si>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</si>
  <si>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</si>
  <si>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</si>
  <si>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</si>
  <si>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</si>
  <si>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</si>
  <si>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</si>
  <si>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</si>
  <si>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</si>
  <si>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</si>
  <si>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</si>
  <si>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</si>
  <si>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</si>
  <si>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</si>
  <si>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</si>
  <si>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</si>
  <si>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</si>
  <si>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</si>
  <si>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</si>
  <si>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</si>
  <si>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</si>
  <si>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</si>
  <si>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</si>
  <si>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</si>
  <si>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</si>
  <si>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</si>
  <si>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</si>
  <si>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</si>
  <si>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</si>
  <si>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</si>
  <si>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</si>
  <si>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</si>
  <si>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</si>
  <si>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</si>
  <si>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</si>
  <si>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</si>
  <si>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</si>
  <si>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</si>
  <si>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</si>
  <si>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</si>
  <si>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</si>
  <si>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</si>
  <si>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</si>
  <si>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</si>
  <si>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</si>
  <si>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</si>
  <si>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</si>
  <si>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</si>
  <si>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</si>
  <si>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</si>
  <si>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</si>
  <si>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</si>
  <si>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</si>
  <si>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</si>
  <si>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</si>
  <si>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</si>
  <si>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</si>
  <si>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</si>
  <si>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</si>
  <si>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</si>
  <si>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</si>
  <si>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</si>
  <si>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</si>
  <si>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</si>
  <si>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</si>
  <si>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</si>
  <si>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</si>
  <si>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</si>
  <si>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</si>
  <si>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</si>
  <si>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</si>
  <si>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</si>
  <si>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</si>
  <si>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</si>
  <si>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</si>
  <si>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</si>
  <si>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</si>
  <si>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</si>
  <si>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</si>
  <si>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</si>
  <si>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</si>
  <si>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</si>
  <si>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</si>
  <si>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</si>
  <si>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</si>
  <si>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</si>
  <si>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</si>
  <si>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</si>
  <si>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</si>
  <si>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</si>
  <si>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</si>
  <si>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</si>
  <si>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</si>
  <si>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</si>
  <si>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</si>
  <si>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</si>
  <si>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</si>
  <si>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</si>
  <si>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</si>
  <si>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</si>
  <si>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</si>
  <si>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</si>
  <si>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</si>
  <si>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</si>
  <si>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</si>
  <si>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</si>
  <si>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</si>
  <si>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</si>
  <si>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</si>
  <si>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</si>
  <si>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</si>
  <si>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</si>
  <si>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</si>
  <si>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</si>
  <si>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</si>
  <si>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</si>
  <si>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</si>
  <si>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</si>
  <si>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</si>
  <si>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</si>
  <si>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</si>
  <si>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</si>
  <si>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</si>
  <si>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</si>
  <si>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</si>
  <si>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</si>
  <si>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</si>
  <si>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</si>
  <si>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</si>
  <si>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</si>
  <si>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</si>
  <si>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</si>
  <si>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</si>
  <si>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</si>
  <si>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</si>
  <si>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</si>
  <si>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</si>
  <si>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</si>
  <si>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</si>
  <si>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</si>
  <si>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</si>
  <si>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</si>
  <si>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</si>
  <si>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</si>
  <si>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</si>
  <si>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</si>
  <si>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</si>
  <si>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</si>
  <si>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</si>
  <si>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</si>
  <si>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</si>
  <si>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</si>
  <si>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</si>
  <si>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</si>
  <si>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</si>
  <si>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</si>
  <si>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</si>
  <si>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</si>
  <si>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</si>
  <si>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</si>
  <si>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</si>
  <si>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</si>
  <si>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</si>
  <si>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</si>
  <si>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</si>
  <si>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</si>
  <si>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</si>
  <si>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</si>
  <si>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</si>
  <si>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</si>
  <si>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</si>
  <si>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</si>
  <si>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</si>
  <si>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</si>
  <si>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</si>
  <si>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</si>
  <si>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</si>
  <si>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</si>
  <si>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</si>
  <si>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</si>
  <si>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</si>
  <si>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</si>
  <si>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</si>
  <si>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</si>
  <si>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</si>
  <si>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</si>
  <si>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</si>
  <si>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</si>
  <si>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</si>
  <si>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</si>
  <si>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</si>
  <si>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</si>
  <si>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</si>
  <si>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</si>
  <si>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</si>
  <si>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</si>
  <si>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</si>
  <si>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</si>
  <si>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</si>
  <si>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</si>
  <si>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</si>
  <si>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</si>
  <si>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</si>
  <si>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</si>
  <si>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</si>
  <si>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</si>
  <si>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</si>
  <si>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</si>
  <si>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</si>
  <si>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</si>
  <si>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</si>
  <si>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</si>
  <si>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</si>
  <si>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</si>
  <si>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</si>
  <si>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</si>
  <si>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</si>
  <si>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</si>
  <si>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</si>
  <si>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</si>
  <si>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</si>
  <si>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</si>
  <si>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</si>
  <si>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</si>
  <si>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</si>
  <si>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</si>
  <si>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</si>
  <si>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</si>
  <si>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</si>
  <si>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</si>
  <si>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</si>
  <si>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</si>
  <si>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</si>
  <si>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</si>
  <si>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</si>
  <si>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</si>
  <si>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</si>
  <si>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</si>
  <si>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</si>
  <si>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</si>
  <si>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</si>
  <si>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</si>
  <si>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</si>
  <si>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</si>
  <si>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</si>
  <si>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</si>
  <si>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</si>
  <si>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</si>
  <si>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</si>
  <si>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</si>
  <si>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</si>
  <si>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</si>
  <si>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</si>
  <si>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</si>
  <si>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</si>
  <si>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</si>
  <si>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</si>
  <si>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</si>
  <si>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</si>
  <si>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</si>
  <si>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</si>
  <si>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</si>
  <si>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</si>
  <si>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</si>
  <si>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</si>
  <si>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</si>
  <si>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</si>
  <si>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</si>
  <si>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</si>
  <si>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</si>
  <si>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</si>
  <si>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</si>
  <si>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</si>
  <si>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</si>
  <si>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</si>
  <si>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</si>
  <si>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</si>
  <si>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</si>
  <si>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</si>
  <si>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</si>
  <si>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</si>
  <si>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</si>
  <si>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</si>
  <si>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</si>
  <si>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</si>
  <si>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</si>
  <si>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</si>
  <si>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</si>
  <si>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</si>
  <si>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</si>
  <si>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</si>
  <si>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</si>
  <si>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</si>
  <si>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</si>
  <si>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</si>
  <si>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</si>
  <si>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</si>
  <si>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</si>
  <si>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</si>
  <si>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</si>
  <si>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</si>
  <si>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</si>
  <si>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</si>
  <si>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</si>
  <si>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</si>
  <si>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</si>
  <si>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</si>
  <si>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</si>
  <si>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</si>
  <si>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</si>
  <si>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</si>
  <si>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</si>
  <si>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</si>
  <si>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</si>
  <si>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</si>
  <si>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</si>
  <si>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</si>
  <si>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</si>
  <si>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</si>
  <si>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</si>
  <si>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</si>
  <si>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</si>
  <si>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</si>
  <si>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</si>
  <si>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</si>
  <si>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</si>
  <si>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</si>
  <si>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</si>
  <si>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</si>
  <si>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</si>
  <si>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</si>
  <si>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</si>
  <si>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</si>
  <si>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</si>
  <si>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</si>
  <si>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</si>
  <si>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</si>
  <si>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</si>
  <si>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</si>
  <si>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</si>
  <si>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</si>
  <si>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</si>
  <si>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</si>
  <si>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</si>
  <si>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</si>
  <si>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</si>
  <si>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</si>
  <si>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</si>
  <si>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</si>
  <si>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</si>
  <si>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</si>
  <si>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</si>
  <si>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</si>
  <si>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</si>
  <si>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</si>
  <si>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</si>
  <si>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</si>
  <si>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</si>
  <si>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</si>
  <si>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</si>
  <si>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</si>
  <si>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</si>
  <si>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</si>
  <si>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</si>
  <si>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</si>
  <si>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</si>
  <si>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</si>
  <si>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</si>
  <si>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</si>
  <si>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</si>
  <si>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</si>
  <si>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</si>
  <si>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</si>
  <si>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</si>
  <si>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</si>
  <si>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</si>
  <si>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</si>
  <si>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</si>
  <si>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</si>
  <si>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</si>
  <si>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</si>
  <si>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</si>
  <si>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</si>
  <si>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</si>
  <si>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</si>
  <si>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</si>
  <si>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</si>
  <si>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</si>
  <si>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</si>
  <si>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</si>
  <si>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</si>
  <si>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</si>
  <si>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</si>
  <si>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</si>
  <si>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</si>
  <si>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</si>
  <si>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</si>
  <si>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</si>
  <si>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</si>
  <si>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</si>
  <si>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</si>
  <si>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</si>
  <si>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</si>
  <si>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</si>
  <si>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</si>
  <si>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</si>
  <si>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</si>
  <si>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</si>
  <si>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</si>
  <si>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</si>
  <si>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</si>
  <si>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</si>
  <si>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</si>
  <si>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</si>
  <si>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</si>
  <si>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</si>
  <si>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</si>
  <si>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</si>
  <si>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</si>
  <si>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</si>
  <si>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</si>
  <si>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</si>
  <si>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</si>
  <si>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</si>
  <si>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</si>
  <si>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</si>
  <si>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</si>
  <si>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</si>
  <si>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</si>
  <si>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</si>
  <si>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</si>
  <si>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</si>
  <si>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</si>
  <si>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</si>
  <si>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</si>
  <si>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</si>
  <si>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</si>
  <si>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</si>
  <si>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</si>
  <si>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</si>
  <si>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</si>
  <si>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</si>
  <si>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</si>
  <si>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</si>
  <si>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</si>
  <si>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</si>
  <si>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</si>
  <si>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</si>
  <si>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</si>
  <si>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</si>
  <si>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</si>
  <si>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</si>
  <si>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</si>
  <si>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</si>
  <si>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</si>
  <si>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</si>
  <si>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</si>
  <si>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</si>
  <si>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</si>
  <si>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</si>
  <si>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</si>
  <si>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</si>
  <si>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</si>
  <si>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</si>
  <si>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</si>
  <si>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</si>
  <si>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</si>
  <si>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</si>
  <si>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</si>
  <si>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</si>
  <si>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</si>
  <si>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</si>
  <si>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</si>
  <si>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</si>
  <si>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</si>
  <si>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</si>
  <si>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</si>
  <si>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</si>
  <si>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</si>
  <si>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</si>
  <si>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</si>
  <si>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</si>
  <si>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</si>
  <si>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</si>
  <si>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</si>
  <si>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</si>
  <si>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</si>
  <si>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</si>
  <si>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</si>
  <si>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</si>
  <si>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</si>
  <si>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</si>
  <si>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</si>
  <si>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</si>
  <si>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</si>
  <si>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</si>
  <si>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</si>
  <si>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</si>
  <si>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</si>
  <si>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</si>
  <si>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</si>
  <si>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</si>
  <si>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</si>
  <si>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</si>
  <si>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</si>
  <si>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</si>
  <si>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</si>
  <si>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</si>
  <si>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</si>
  <si>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</si>
  <si>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</si>
  <si>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</si>
  <si>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</si>
  <si>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</si>
  <si>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</si>
  <si>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</si>
  <si>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</si>
  <si>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</si>
  <si>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</si>
  <si>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</si>
  <si>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</si>
  <si>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</si>
  <si>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</si>
  <si>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</si>
  <si>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</si>
  <si>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</si>
  <si>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</si>
  <si>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</si>
  <si>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</si>
  <si>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</si>
  <si>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</si>
  <si>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</si>
  <si>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</si>
  <si>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</si>
  <si>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</si>
  <si>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</si>
  <si>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</si>
  <si>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</si>
  <si>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</si>
  <si>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</si>
  <si>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</si>
  <si>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</si>
  <si>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</si>
  <si>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</si>
  <si>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</si>
  <si>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</si>
  <si>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</si>
  <si>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</si>
  <si>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</si>
  <si>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</si>
  <si>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</si>
  <si>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</si>
  <si>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</si>
  <si>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</si>
  <si>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</si>
  <si>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</si>
  <si>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</si>
  <si>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</si>
  <si>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</si>
  <si>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</si>
  <si>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</si>
  <si>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</si>
  <si>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</si>
  <si>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</si>
  <si>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</si>
  <si>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</si>
  <si>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</si>
  <si>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</si>
  <si>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</si>
  <si>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</si>
  <si>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</si>
  <si>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</si>
  <si>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</si>
  <si>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</si>
  <si>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</si>
  <si>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</si>
  <si>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</si>
  <si>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</si>
  <si>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</si>
  <si>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</si>
  <si>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</si>
  <si>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</si>
  <si>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</si>
  <si>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</si>
  <si>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</si>
  <si>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</si>
  <si>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</si>
  <si>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</si>
  <si>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</si>
  <si>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</si>
  <si>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</si>
  <si>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</si>
  <si>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</si>
  <si>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</si>
  <si>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</si>
  <si>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</si>
  <si>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</si>
  <si>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</si>
  <si>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</si>
  <si>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</si>
  <si>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</si>
  <si>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</si>
  <si>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</si>
  <si>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</si>
  <si>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</si>
  <si>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</si>
  <si>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</si>
  <si>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</si>
  <si>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</si>
  <si>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</si>
  <si>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</si>
  <si>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</si>
  <si>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</si>
  <si>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</si>
  <si>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</si>
  <si>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</si>
  <si>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</si>
  <si>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</si>
  <si>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</si>
  <si>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</si>
  <si>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</si>
  <si>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</si>
  <si>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</si>
  <si>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</si>
  <si>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</si>
  <si>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</si>
  <si>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</si>
  <si>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</si>
  <si>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</si>
  <si>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</si>
  <si>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</si>
  <si>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</si>
  <si>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</si>
  <si>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</si>
  <si>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</si>
  <si>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</si>
  <si>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</si>
  <si>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</si>
  <si>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</si>
  <si>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</si>
  <si>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</si>
  <si>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</si>
  <si>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</si>
  <si>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</si>
  <si>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</si>
  <si>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</si>
  <si>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</si>
  <si>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</si>
  <si>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</si>
  <si>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</si>
  <si>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</si>
  <si>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</si>
  <si>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</si>
  <si>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</si>
  <si>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</si>
  <si>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</si>
  <si>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</si>
  <si>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</si>
  <si>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</si>
  <si>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</si>
  <si>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</si>
  <si>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</si>
  <si>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</si>
  <si>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</si>
  <si>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</si>
  <si>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</si>
  <si>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</si>
  <si>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</si>
  <si>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</si>
  <si>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</si>
  <si>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</si>
  <si>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</si>
  <si>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</si>
  <si>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</si>
  <si>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</si>
  <si>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</si>
  <si>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</si>
  <si>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</si>
  <si>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</si>
  <si>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</si>
  <si>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</si>
  <si>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</si>
  <si>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</si>
  <si>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</si>
  <si>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</si>
  <si>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</si>
  <si>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</si>
  <si>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</si>
  <si>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</si>
  <si>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</si>
  <si>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</si>
  <si>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</si>
  <si>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</si>
  <si>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</si>
  <si>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</si>
  <si>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</si>
  <si>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</si>
  <si>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</si>
  <si>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</si>
  <si>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</si>
  <si>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</si>
  <si>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</si>
  <si>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</si>
  <si>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</si>
  <si>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</si>
  <si>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</si>
  <si>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</si>
  <si>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</si>
  <si>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</si>
  <si>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</si>
  <si>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</si>
  <si>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</si>
  <si>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</si>
  <si>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</si>
  <si>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</si>
  <si>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</si>
  <si>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</si>
  <si>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</si>
  <si>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</si>
  <si>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</si>
  <si>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</si>
  <si>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</si>
  <si>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</si>
  <si>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</si>
  <si>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</si>
  <si>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</si>
  <si>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</si>
  <si>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</si>
  <si>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</si>
  <si>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</si>
  <si>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</si>
  <si>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</si>
  <si>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</si>
  <si>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</si>
  <si>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</si>
  <si>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</si>
  <si>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</si>
  <si>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</si>
  <si>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</si>
  <si>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</si>
  <si>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</si>
  <si>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</si>
  <si>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</si>
  <si>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</si>
  <si>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</si>
  <si>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</si>
  <si>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</si>
  <si>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</si>
  <si>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</si>
  <si>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</si>
  <si>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</si>
  <si>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</si>
  <si>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</si>
  <si>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</si>
  <si>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</si>
  <si>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</si>
  <si>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</si>
  <si>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</si>
  <si>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</si>
  <si>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</si>
  <si>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</si>
  <si>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</si>
  <si>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</si>
  <si>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</si>
  <si>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</si>
  <si>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</si>
  <si>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</si>
  <si>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</si>
  <si>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</si>
  <si>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</si>
  <si>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</si>
  <si>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</si>
  <si>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</si>
  <si>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</si>
  <si>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</si>
  <si>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</si>
  <si>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</si>
  <si>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</si>
  <si>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</si>
  <si>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</si>
  <si>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</si>
  <si>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</si>
  <si>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</si>
  <si>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</si>
  <si>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</si>
  <si>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</si>
  <si>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</si>
  <si>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</si>
  <si>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</si>
  <si>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</si>
  <si>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</si>
  <si>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</si>
  <si>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</si>
  <si>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</si>
  <si>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</si>
  <si>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</si>
  <si>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</si>
  <si>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</si>
  <si>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</si>
  <si>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</si>
  <si>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</si>
  <si>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</si>
  <si>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</si>
  <si>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</si>
  <si>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</si>
  <si>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</si>
  <si>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</si>
  <si>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</si>
  <si>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</si>
  <si>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</si>
  <si>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</si>
  <si>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</si>
  <si>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</si>
  <si>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</si>
  <si>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</si>
  <si>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</si>
  <si>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</si>
  <si>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</si>
  <si>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</si>
  <si>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</si>
  <si>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</si>
  <si>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</si>
  <si>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</si>
  <si>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</si>
  <si>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</si>
  <si>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</si>
  <si>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</si>
  <si>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</si>
  <si>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</si>
  <si>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</si>
  <si>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</si>
  <si>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</si>
  <si>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</si>
  <si>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</si>
  <si>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</si>
  <si>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</si>
  <si>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</si>
  <si>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</si>
  <si>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</si>
  <si>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</si>
  <si>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</si>
  <si>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</si>
  <si>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</si>
  <si>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</si>
  <si>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</si>
  <si>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</si>
  <si>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</si>
  <si>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</si>
  <si>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</si>
  <si>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</si>
  <si>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</si>
  <si>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</si>
  <si>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</si>
  <si>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</si>
  <si>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</si>
  <si>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</si>
  <si>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</si>
  <si>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</si>
  <si>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</si>
  <si>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</si>
  <si>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</si>
  <si>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</si>
  <si>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</si>
  <si>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</si>
  <si>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</si>
  <si>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</si>
  <si>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</si>
  <si>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</si>
  <si>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</si>
  <si>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</si>
  <si>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</si>
  <si>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</si>
  <si>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</si>
  <si>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</si>
  <si>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</si>
  <si>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</si>
  <si>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</si>
  <si>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</si>
  <si>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</si>
  <si>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</si>
  <si>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</si>
  <si>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</si>
  <si>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</si>
  <si>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</si>
  <si>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</si>
  <si>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</si>
  <si>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</si>
  <si>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</si>
  <si>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</si>
  <si>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</si>
  <si>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</si>
  <si>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</si>
  <si>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</si>
  <si>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</si>
  <si>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</si>
  <si>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</si>
  <si>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</si>
  <si>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</si>
  <si>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</si>
  <si>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</si>
  <si>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</si>
  <si>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</si>
  <si>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</si>
  <si>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</si>
  <si>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</si>
  <si>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</si>
  <si>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</si>
  <si>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</si>
  <si>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</si>
  <si>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</si>
  <si>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</si>
  <si>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</si>
  <si>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</si>
  <si>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</si>
  <si>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</si>
  <si>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</si>
  <si>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</si>
  <si>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</si>
  <si>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</si>
  <si>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</si>
  <si>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</si>
  <si>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</si>
  <si>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</si>
  <si>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</si>
  <si>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</si>
  <si>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</si>
  <si>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</si>
  <si>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</si>
  <si>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</si>
  <si>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</si>
  <si>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</si>
  <si>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</si>
  <si>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</si>
  <si>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</si>
  <si>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</si>
  <si>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</si>
  <si>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</si>
  <si>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</si>
  <si>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</si>
  <si>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</si>
  <si>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</si>
  <si>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</si>
  <si>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</si>
  <si>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</si>
  <si>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</si>
  <si>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</si>
  <si>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</si>
  <si>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</si>
  <si>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</si>
  <si>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</si>
  <si>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</si>
  <si>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</si>
  <si>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</si>
  <si>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</si>
  <si>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</si>
  <si>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</si>
  <si>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</si>
  <si>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</si>
  <si>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</si>
  <si>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</si>
  <si>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</si>
  <si>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</si>
  <si>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</si>
  <si>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</si>
  <si>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</si>
  <si>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</si>
  <si>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</si>
  <si>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</si>
  <si>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</si>
  <si>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</si>
  <si>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</si>
  <si>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</si>
  <si>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</si>
  <si>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</si>
  <si>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</si>
  <si>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</si>
  <si>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</si>
  <si>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</si>
  <si>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</si>
  <si>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</si>
  <si>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</si>
  <si>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</si>
  <si>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</si>
  <si>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</si>
  <si>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</si>
  <si>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</si>
  <si>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</si>
  <si>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</si>
  <si>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</si>
  <si>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</si>
  <si>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</si>
  <si>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</si>
  <si>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</si>
  <si>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</si>
  <si>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</si>
  <si>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</si>
  <si>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</si>
  <si>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</si>
  <si>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</si>
  <si>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</si>
  <si>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</si>
  <si>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</si>
  <si>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</si>
  <si>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</si>
  <si>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</si>
  <si>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</si>
  <si>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</si>
  <si>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</si>
  <si>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</si>
  <si>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</si>
  <si>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</si>
  <si>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</si>
  <si>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</si>
  <si>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</si>
  <si>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</si>
  <si>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</si>
  <si>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</si>
  <si>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</si>
  <si>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</si>
  <si>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</si>
  <si>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</si>
  <si>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</si>
  <si>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</si>
  <si>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</si>
  <si>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</si>
  <si>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</si>
  <si>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</si>
  <si>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</si>
  <si>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</si>
  <si>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</si>
  <si>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</si>
  <si>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</si>
  <si>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</si>
  <si>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</si>
  <si>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</si>
  <si>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</si>
  <si>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</si>
  <si>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</si>
  <si>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</si>
  <si>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</si>
  <si>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</si>
  <si>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</si>
  <si>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</si>
  <si>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</si>
  <si>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</si>
  <si>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</si>
  <si>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</si>
  <si>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</si>
  <si>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</si>
  <si>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</si>
  <si>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</si>
  <si>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</si>
  <si>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</si>
  <si>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</si>
  <si>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</si>
  <si>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</si>
  <si>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</si>
  <si>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</si>
  <si>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</si>
  <si>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</si>
  <si>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</si>
  <si>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</si>
  <si>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</si>
  <si>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</si>
  <si>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</si>
  <si>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</si>
  <si>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</si>
  <si>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</si>
  <si>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</si>
  <si>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</si>
  <si>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</si>
  <si>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</si>
  <si>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</si>
  <si>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</si>
  <si>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</si>
  <si>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</si>
  <si>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</si>
  <si>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</si>
  <si>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</si>
  <si>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</si>
  <si>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</si>
  <si>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</si>
  <si>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</si>
  <si>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</si>
  <si>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</si>
  <si>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</si>
  <si>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</si>
  <si>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</si>
  <si>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</si>
  <si>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</si>
  <si>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</si>
  <si>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</si>
  <si>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</si>
  <si>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</si>
  <si>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</si>
  <si>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</si>
  <si>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</si>
  <si>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</si>
  <si>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</si>
  <si>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</si>
  <si>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</si>
  <si>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</si>
  <si>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</si>
  <si>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</si>
  <si>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</si>
  <si>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</si>
  <si>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</si>
  <si>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</si>
  <si>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</si>
  <si>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</si>
  <si>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</si>
  <si>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</si>
  <si>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</si>
  <si>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</si>
  <si>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</si>
  <si>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</si>
  <si>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</si>
  <si>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</si>
  <si>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</si>
  <si>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</si>
  <si>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</si>
  <si>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</si>
  <si>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</si>
  <si>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</si>
  <si>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</si>
  <si>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</si>
  <si>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</si>
  <si>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</si>
  <si>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</si>
  <si>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</si>
  <si>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</si>
  <si>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</si>
  <si>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</si>
  <si>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</si>
  <si>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</si>
  <si>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</si>
  <si>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</si>
  <si>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</si>
  <si>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</si>
  <si>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</si>
  <si>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</si>
  <si>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</si>
  <si>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</si>
  <si>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</si>
  <si>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</si>
  <si>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</si>
  <si>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</si>
  <si>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</si>
  <si>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</si>
  <si>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</si>
  <si>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</si>
  <si>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</si>
  <si>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</si>
  <si>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</si>
  <si>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</si>
  <si>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</si>
  <si>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</si>
  <si>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</si>
  <si>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</si>
  <si>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</si>
  <si>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</si>
  <si>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</si>
  <si>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</si>
  <si>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</si>
  <si>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</si>
  <si>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</si>
  <si>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</si>
  <si>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</si>
  <si>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</si>
  <si>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</si>
  <si>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</si>
  <si>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</si>
  <si>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</si>
  <si>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</si>
  <si>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</si>
  <si>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</si>
  <si>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</si>
  <si>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</si>
  <si>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</si>
  <si>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</si>
  <si>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</si>
  <si>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</si>
  <si>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</si>
  <si>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</si>
  <si>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</si>
  <si>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</si>
  <si>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</si>
  <si>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</si>
  <si>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</si>
  <si>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</si>
  <si>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</si>
  <si>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</si>
  <si>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</si>
  <si>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</si>
  <si>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</si>
  <si>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</si>
  <si>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</si>
  <si>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</si>
  <si>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</si>
  <si>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</si>
  <si>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</si>
  <si>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</si>
  <si>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</si>
  <si>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</si>
  <si>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</si>
  <si>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</si>
  <si>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</si>
  <si>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</si>
  <si>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</si>
  <si>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</si>
  <si>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</si>
  <si>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</si>
  <si>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</si>
  <si>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</si>
  <si>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</si>
  <si>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</si>
  <si>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</si>
  <si>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</si>
  <si>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</si>
  <si>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</si>
  <si>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</si>
  <si>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</si>
  <si>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</si>
  <si>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</si>
  <si>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</si>
  <si>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</si>
  <si>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</si>
  <si>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</si>
  <si>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</si>
  <si>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</si>
  <si>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</si>
  <si>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</si>
  <si>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</si>
  <si>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</si>
  <si>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</si>
  <si>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</si>
  <si>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</si>
  <si>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</si>
  <si>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</si>
  <si>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</si>
  <si>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</si>
  <si>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</si>
  <si>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</si>
  <si>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</si>
  <si>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</si>
  <si>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</si>
  <si>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</si>
  <si>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</si>
  <si>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</si>
  <si>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</si>
  <si>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</si>
  <si>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</si>
  <si>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</si>
  <si>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</si>
  <si>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</si>
  <si>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</si>
  <si>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</si>
  <si>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</si>
  <si>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</si>
  <si>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</si>
  <si>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</si>
  <si>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</si>
  <si>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</si>
  <si>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</si>
  <si>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</si>
  <si>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</si>
  <si>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</si>
  <si>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</si>
  <si>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</si>
  <si>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</si>
  <si>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</si>
  <si>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</si>
  <si>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</si>
  <si>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</si>
  <si>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</si>
  <si>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</si>
  <si>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</si>
  <si>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</si>
  <si>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</si>
  <si>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</si>
  <si>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</si>
  <si>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</si>
  <si>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</si>
  <si>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</si>
  <si>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</si>
  <si>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</si>
  <si>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</si>
  <si>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</si>
  <si>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</si>
  <si>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</si>
  <si>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</si>
  <si>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</si>
  <si>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</si>
  <si>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</si>
  <si>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</si>
  <si>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</si>
  <si>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</si>
  <si>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</si>
  <si>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</si>
  <si>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</si>
  <si>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</si>
  <si>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</si>
  <si>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</si>
  <si>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</si>
  <si>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</si>
  <si>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</si>
  <si>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</si>
  <si>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</si>
  <si>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</si>
  <si>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</si>
  <si>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</si>
  <si>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</si>
  <si>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</si>
  <si>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</si>
  <si>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</si>
  <si>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</si>
  <si>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</si>
  <si>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</si>
  <si>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</si>
  <si>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</si>
  <si>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</si>
  <si>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</si>
  <si>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</si>
  <si>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</si>
  <si>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</si>
  <si>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</si>
  <si>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</si>
  <si>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</si>
  <si>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</si>
  <si>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</si>
  <si>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</si>
  <si>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</si>
  <si>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</si>
  <si>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</si>
  <si>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</si>
  <si>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</si>
  <si>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</si>
  <si>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</si>
  <si>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</si>
  <si>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</si>
  <si>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</si>
  <si>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</si>
  <si>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</si>
  <si>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</si>
  <si>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</si>
  <si>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</si>
  <si>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</si>
  <si>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</si>
  <si>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</si>
  <si>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</si>
  <si>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</si>
  <si>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</si>
  <si>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</si>
  <si>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</si>
  <si>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</si>
  <si>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</si>
  <si>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</si>
  <si>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</si>
  <si>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</si>
  <si>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</si>
  <si>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</si>
  <si>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</si>
  <si>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</si>
  <si>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</si>
  <si>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</si>
  <si>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</si>
  <si>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</si>
  <si>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</si>
  <si>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</si>
  <si>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</si>
  <si>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</si>
  <si>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</si>
  <si>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</si>
  <si>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</si>
  <si>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</si>
  <si>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</si>
  <si>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</si>
  <si>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</si>
  <si>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</si>
  <si>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</si>
  <si>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</si>
  <si>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</si>
  <si>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</si>
  <si>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</si>
  <si>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</si>
  <si>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</si>
  <si>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</si>
  <si>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</si>
  <si>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</si>
  <si>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</si>
  <si>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</si>
  <si>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</si>
  <si>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</si>
  <si>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</si>
  <si>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</si>
  <si>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</si>
  <si>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</si>
  <si>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</si>
  <si>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</si>
  <si>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</si>
  <si>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</si>
  <si>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</si>
  <si>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</si>
  <si>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</si>
  <si>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</si>
  <si>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</si>
  <si>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</si>
  <si>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</si>
  <si>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</si>
  <si>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</si>
  <si>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</si>
  <si>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</si>
  <si>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</si>
  <si>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</si>
  <si>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</si>
  <si>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</si>
  <si>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</si>
  <si>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</si>
  <si>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</si>
  <si>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</si>
  <si>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</si>
  <si>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</si>
  <si>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</si>
  <si>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</si>
  <si>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</si>
  <si>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</si>
  <si>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</si>
  <si>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</si>
  <si>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</si>
  <si>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</si>
  <si>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</si>
  <si>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</si>
  <si>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</si>
  <si>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</si>
  <si>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</si>
  <si>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</si>
  <si>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</si>
  <si>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</si>
  <si>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</si>
  <si>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</si>
  <si>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</si>
  <si>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</si>
  <si>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</si>
  <si>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</si>
  <si>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</si>
  <si>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</si>
  <si>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</si>
  <si>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</si>
  <si>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</si>
  <si>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</si>
  <si>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</si>
  <si>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</si>
  <si>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</si>
  <si>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</si>
  <si>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</si>
  <si>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</si>
  <si>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</si>
  <si>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</si>
  <si>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</si>
  <si>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</si>
  <si>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</si>
  <si>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</si>
  <si>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</si>
  <si>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</si>
  <si>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</si>
  <si>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</si>
  <si>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</si>
  <si>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</si>
  <si>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</si>
  <si>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</si>
  <si>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</si>
  <si>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</si>
  <si>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</si>
  <si>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</si>
  <si>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</si>
  <si>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</si>
  <si>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</si>
  <si>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</si>
  <si>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</si>
  <si>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</si>
  <si>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</si>
  <si>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</si>
  <si>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</si>
  <si>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</si>
  <si>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</si>
  <si>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</si>
  <si>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</si>
  <si>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</si>
  <si>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</si>
  <si>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</si>
  <si>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</si>
  <si>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</si>
  <si>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</si>
  <si>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</si>
  <si>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</si>
  <si>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</si>
  <si>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</si>
  <si>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</si>
  <si>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</si>
  <si>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</si>
  <si>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</si>
  <si>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</si>
  <si>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</si>
  <si>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</si>
  <si>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</si>
  <si>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</si>
  <si>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</si>
  <si>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</si>
  <si>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</si>
  <si>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</si>
  <si>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</si>
  <si>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</si>
  <si>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</si>
  <si>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</si>
  <si>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</si>
  <si>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</si>
  <si>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</si>
  <si>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</si>
  <si>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</si>
  <si>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</si>
  <si>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</si>
  <si>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</si>
  <si>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</si>
  <si>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</si>
  <si>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</si>
  <si>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</si>
  <si>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</si>
  <si>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</si>
  <si>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</si>
  <si>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</si>
  <si>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</si>
  <si>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</si>
  <si>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</si>
  <si>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</si>
  <si>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</si>
  <si>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</si>
  <si>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</si>
  <si>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</si>
  <si>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</si>
  <si>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</si>
  <si>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</si>
  <si>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</si>
  <si>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</si>
  <si>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</si>
  <si>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</si>
  <si>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</si>
  <si>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</si>
  <si>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</si>
  <si>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</si>
  <si>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</si>
  <si>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</si>
  <si>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</si>
  <si>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</si>
  <si>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</si>
  <si>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</si>
  <si>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</si>
  <si>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</si>
  <si>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</si>
  <si>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</si>
  <si>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</si>
  <si>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</si>
  <si>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</si>
  <si>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</si>
  <si>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</si>
  <si>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</si>
  <si>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</si>
  <si>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</si>
  <si>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</si>
  <si>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</si>
  <si>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</si>
  <si>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</si>
  <si>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</si>
  <si>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</si>
  <si>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</si>
  <si>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</si>
  <si>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</si>
  <si>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</si>
  <si>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</si>
  <si>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</si>
  <si>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</si>
  <si>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</si>
  <si>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</si>
  <si>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</si>
  <si>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</si>
  <si>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</si>
  <si>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</si>
  <si>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</si>
  <si>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</si>
  <si>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</si>
  <si>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</si>
  <si>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</si>
  <si>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</si>
  <si>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</si>
  <si>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</si>
  <si>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</si>
  <si>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</si>
  <si>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</si>
  <si>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</si>
  <si>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</si>
  <si>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</si>
  <si>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</si>
  <si>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</si>
  <si>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</si>
  <si>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</si>
  <si>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</si>
  <si>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</si>
  <si>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</si>
  <si>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</si>
  <si>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</si>
  <si>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</si>
  <si>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</si>
  <si>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</si>
  <si>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</si>
  <si>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</si>
  <si>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</si>
  <si>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</si>
  <si>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</si>
  <si>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</si>
  <si>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</si>
  <si>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</si>
  <si>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</si>
  <si>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</si>
  <si>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</si>
  <si>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</si>
  <si>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</si>
  <si>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</si>
  <si>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</si>
  <si>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</si>
  <si>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</si>
  <si>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</si>
  <si>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</si>
  <si>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</si>
  <si>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</si>
  <si>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</si>
  <si>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</si>
  <si>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</si>
  <si>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</si>
  <si>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</si>
  <si>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</si>
  <si>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</si>
  <si>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</si>
  <si>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</si>
  <si>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</si>
  <si>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</si>
  <si>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</si>
  <si>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</si>
  <si>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</si>
  <si>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</si>
  <si>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</si>
  <si>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</si>
  <si>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</si>
  <si>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</si>
  <si>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</si>
  <si>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</si>
  <si>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</si>
  <si>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</si>
  <si>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</si>
  <si>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</si>
  <si>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</si>
  <si>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</si>
  <si>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</si>
  <si>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</si>
  <si>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</si>
  <si>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</si>
  <si>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</si>
  <si>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</si>
  <si>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</si>
  <si>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</si>
  <si>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</si>
  <si>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</si>
  <si>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</si>
  <si>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</si>
  <si>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</si>
  <si>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</si>
  <si>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</si>
  <si>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</si>
  <si>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</si>
  <si>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</si>
  <si>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</si>
  <si>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</si>
  <si>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</si>
  <si>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</si>
  <si>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</si>
  <si>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</si>
  <si>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</si>
  <si>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</si>
  <si>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</si>
  <si>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</si>
  <si>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</si>
  <si>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</si>
  <si>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</si>
  <si>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</si>
  <si>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</si>
  <si>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</si>
  <si>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</si>
  <si>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</si>
  <si>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</si>
  <si>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</si>
  <si>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</si>
  <si>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</si>
  <si>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</si>
  <si>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</si>
  <si>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</si>
  <si>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</si>
  <si>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</si>
  <si>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</si>
  <si>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</si>
  <si>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</si>
  <si>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</si>
  <si>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</si>
  <si>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</si>
  <si>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</si>
  <si>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</si>
  <si>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</si>
  <si>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</si>
  <si>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</si>
  <si>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</si>
  <si>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</si>
  <si>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</si>
  <si>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</si>
  <si>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</si>
  <si>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</si>
  <si>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</si>
  <si>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</si>
  <si>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</si>
  <si>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</si>
  <si>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</si>
  <si>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</si>
  <si>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</si>
  <si>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</si>
  <si>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</si>
  <si>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</si>
  <si>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</si>
  <si>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</si>
  <si>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</si>
  <si>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</si>
  <si>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</si>
  <si>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</si>
  <si>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</si>
  <si>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</si>
  <si>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</si>
  <si>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</si>
  <si>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</si>
  <si>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</si>
  <si>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</si>
  <si>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</si>
  <si>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</si>
  <si>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</si>
  <si>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</si>
  <si>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</si>
  <si>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</si>
  <si>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</si>
  <si>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</si>
  <si>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</si>
  <si>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</si>
  <si>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</si>
  <si>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</si>
  <si>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</si>
  <si>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</si>
  <si>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</si>
  <si>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</si>
  <si>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</si>
  <si>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</si>
  <si>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</si>
  <si>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</si>
  <si>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</si>
  <si>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</si>
  <si>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</si>
  <si>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</si>
  <si>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</si>
  <si>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</si>
  <si>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</si>
  <si>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</si>
  <si>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</si>
  <si>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</si>
  <si>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</si>
  <si>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</si>
  <si>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</si>
  <si>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</si>
  <si>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</si>
  <si>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</si>
  <si>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</si>
  <si>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</si>
  <si>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</si>
  <si>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</si>
  <si>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</si>
  <si>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</si>
  <si>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</si>
  <si>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</si>
  <si>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</si>
  <si>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</si>
  <si>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</si>
  <si>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</si>
  <si>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</si>
  <si>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</si>
  <si>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</si>
  <si>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</si>
  <si>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</si>
  <si>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</si>
  <si>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</si>
  <si>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</si>
  <si>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</si>
  <si>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</si>
  <si>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</si>
  <si>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</si>
  <si>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</si>
  <si>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</si>
  <si>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</si>
  <si>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</si>
  <si>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</si>
  <si>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</si>
  <si>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</si>
  <si>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</si>
  <si>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</si>
  <si>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</si>
  <si>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</si>
  <si>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</si>
  <si>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</si>
  <si>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</si>
  <si>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</si>
  <si>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</si>
  <si>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</si>
  <si>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</si>
  <si>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</si>
  <si>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</si>
  <si>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</si>
  <si>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</si>
  <si>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</si>
  <si>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</si>
  <si>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</si>
  <si>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</si>
  <si>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</si>
  <si>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</si>
  <si>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</si>
  <si>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</si>
  <si>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</si>
  <si>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</si>
  <si>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</si>
  <si>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</si>
  <si>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</si>
  <si>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</si>
  <si>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</si>
  <si>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</si>
  <si>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</si>
  <si>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</si>
  <si>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</si>
  <si>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</si>
  <si>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</si>
  <si>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</si>
  <si>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</si>
  <si>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</si>
  <si>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</si>
  <si>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</si>
  <si>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</si>
  <si>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</si>
  <si>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</si>
  <si>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</si>
  <si>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</si>
  <si>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</si>
  <si>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</si>
  <si>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</si>
  <si>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</si>
  <si>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</si>
  <si>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</si>
  <si>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</si>
  <si>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</si>
  <si>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</si>
  <si>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</si>
  <si>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</si>
  <si>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</si>
  <si>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</si>
  <si>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</si>
  <si>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</si>
  <si>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</si>
  <si>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</si>
  <si>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</si>
  <si>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</si>
  <si>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</si>
  <si>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</si>
  <si>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</si>
  <si>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</si>
  <si>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</si>
  <si>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</si>
  <si>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</si>
  <si>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</si>
  <si>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</si>
  <si>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</si>
  <si>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</si>
  <si>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</si>
  <si>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</si>
  <si>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</si>
  <si>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</si>
  <si>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</si>
  <si>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</si>
  <si>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</si>
  <si>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</si>
  <si>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</si>
  <si>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</si>
  <si>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</si>
  <si>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</si>
  <si>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</si>
  <si>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</si>
  <si>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</si>
  <si>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</si>
  <si>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</si>
  <si>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</si>
  <si>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</si>
  <si>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</si>
  <si>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</si>
  <si>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</si>
  <si>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</si>
  <si>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</si>
  <si>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</si>
  <si>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</si>
  <si>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</si>
  <si>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</si>
  <si>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</si>
  <si>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</si>
  <si>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</si>
  <si>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</si>
  <si>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</si>
  <si>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</si>
  <si>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</si>
  <si>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</si>
  <si>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</si>
  <si>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</si>
  <si>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</si>
  <si>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</si>
  <si>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</si>
  <si>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</si>
  <si>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</si>
  <si>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</si>
  <si>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</si>
  <si>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</si>
  <si>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</si>
  <si>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</si>
  <si>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</si>
  <si>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</si>
  <si>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</si>
  <si>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</si>
  <si>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</si>
  <si>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</si>
  <si>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</si>
  <si>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</si>
  <si>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</si>
  <si>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</si>
  <si>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</si>
  <si>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</si>
  <si>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</si>
  <si>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</si>
  <si>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</si>
  <si>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</si>
  <si>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</si>
  <si>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</si>
  <si>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</si>
  <si>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</si>
  <si>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</si>
  <si>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</si>
  <si>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</si>
  <si>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</si>
  <si>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</si>
  <si>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</si>
  <si>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</si>
  <si>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</si>
  <si>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</si>
  <si>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</si>
  <si>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</si>
  <si>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</si>
  <si>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</si>
  <si>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</si>
  <si>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</si>
  <si>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</si>
  <si>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</si>
  <si>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</si>
  <si>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</si>
  <si>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</si>
  <si>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</si>
  <si>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</si>
  <si>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</si>
  <si>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</si>
  <si>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</si>
  <si>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</si>
  <si>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</si>
  <si>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</si>
  <si>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</si>
  <si>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</si>
  <si>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</si>
  <si>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</si>
  <si>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</si>
  <si>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</si>
  <si>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</si>
  <si>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</si>
  <si>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</si>
  <si>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</si>
  <si>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</si>
  <si>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</si>
  <si>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</si>
  <si>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</si>
  <si>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</si>
  <si>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</si>
  <si>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</si>
  <si>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</si>
  <si>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</si>
  <si>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</si>
  <si>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</si>
  <si>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</si>
  <si>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</si>
  <si>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</si>
  <si>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</si>
  <si>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</si>
  <si>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</si>
  <si>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</si>
  <si>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</si>
  <si>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</si>
  <si>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</si>
  <si>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</si>
  <si>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</si>
  <si>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</si>
  <si>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</si>
  <si>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</si>
  <si>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</si>
  <si>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</si>
  <si>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</si>
  <si>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</si>
  <si>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</si>
  <si>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</si>
  <si>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</si>
  <si>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</si>
  <si>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</si>
  <si>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</si>
  <si>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</si>
  <si>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</si>
  <si>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</si>
  <si>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</si>
  <si>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</si>
  <si>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</si>
  <si>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</si>
  <si>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</si>
  <si>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</si>
  <si>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</si>
  <si>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</si>
  <si>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</si>
  <si>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</si>
  <si>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</si>
  <si>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</si>
  <si>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</si>
  <si>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</si>
  <si>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</si>
  <si>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</si>
  <si>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</si>
  <si>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</si>
  <si>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</si>
  <si>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</si>
  <si>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</si>
  <si>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</si>
  <si>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</si>
  <si>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</si>
  <si>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</si>
  <si>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</si>
  <si>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</si>
  <si>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</si>
  <si>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</si>
  <si>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</si>
  <si>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</si>
  <si>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</si>
  <si>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</si>
  <si>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</si>
  <si>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</si>
  <si>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</si>
  <si>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</si>
  <si>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</si>
  <si>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</si>
  <si>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</si>
  <si>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</si>
  <si>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</si>
  <si>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</si>
  <si>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</si>
  <si>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</si>
  <si>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</si>
  <si>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</si>
  <si>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</si>
  <si>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</si>
  <si>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</si>
  <si>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</si>
  <si>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</si>
  <si>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</si>
  <si>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</si>
  <si>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</si>
  <si>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</si>
  <si>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</si>
  <si>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</si>
  <si>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</si>
  <si>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</si>
  <si>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</si>
  <si>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</si>
  <si>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</si>
  <si>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</si>
  <si>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</si>
  <si>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</si>
  <si>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</si>
  <si>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</si>
  <si>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</si>
  <si>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</si>
  <si>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</si>
  <si>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</si>
  <si>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</si>
  <si>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</si>
  <si>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</si>
  <si>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</si>
  <si>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</si>
  <si>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</si>
  <si>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</si>
  <si>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</si>
  <si>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</si>
  <si>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</si>
  <si>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</si>
  <si>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</si>
  <si>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</si>
  <si>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</si>
  <si>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</si>
  <si>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</si>
  <si>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</si>
  <si>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</si>
  <si>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</si>
  <si>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</si>
  <si>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</si>
  <si>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</si>
  <si>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</si>
  <si>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</si>
  <si>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</si>
  <si>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</si>
  <si>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</si>
  <si>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</si>
  <si>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</si>
  <si>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</si>
  <si>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</si>
  <si>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</si>
  <si>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</si>
  <si>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</si>
  <si>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</si>
  <si>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</si>
  <si>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</si>
  <si>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</si>
  <si>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</si>
  <si>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</si>
  <si>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</si>
  <si>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</si>
  <si>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</si>
  <si>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</si>
  <si>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</si>
  <si>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</si>
  <si>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</si>
  <si>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</si>
  <si>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</si>
  <si>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</si>
  <si>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</si>
  <si>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</si>
  <si>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</si>
  <si>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</si>
  <si>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</si>
  <si>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</si>
  <si>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</si>
  <si>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</si>
  <si>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</si>
  <si>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</si>
  <si>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</si>
  <si>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</si>
  <si>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</si>
  <si>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</si>
  <si>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</si>
  <si>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</si>
  <si>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</si>
  <si>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</si>
  <si>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</si>
  <si>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</si>
  <si>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</si>
  <si>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</si>
  <si>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</si>
  <si>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</si>
  <si>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</si>
  <si>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</si>
  <si>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</si>
  <si>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</si>
  <si>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</si>
  <si>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</si>
  <si>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</si>
  <si>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</si>
  <si>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</si>
  <si>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</si>
  <si>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</si>
  <si>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</si>
  <si>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</si>
  <si>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</si>
  <si>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</si>
  <si>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</si>
  <si>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</si>
  <si>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</si>
  <si>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</si>
  <si>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</si>
  <si>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</si>
  <si>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</si>
  <si>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</si>
  <si>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</si>
  <si>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</si>
  <si>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</si>
  <si>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</si>
  <si>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</si>
  <si>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</si>
  <si>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</si>
  <si>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</si>
  <si>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</si>
  <si>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</si>
  <si>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</si>
  <si>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</si>
  <si>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</si>
  <si>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</si>
  <si>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</si>
  <si>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</si>
  <si>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</si>
  <si>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</si>
  <si>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</si>
  <si>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</si>
  <si>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</si>
  <si>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</si>
  <si>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</si>
  <si>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</si>
  <si>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</si>
  <si>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</si>
  <si>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</si>
  <si>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</si>
  <si>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</si>
  <si>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</si>
  <si>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</si>
  <si>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</si>
  <si>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</si>
  <si>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</si>
  <si>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</si>
  <si>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</si>
  <si>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</si>
  <si>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</si>
  <si>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</si>
  <si>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</si>
  <si>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</si>
  <si>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</si>
  <si>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</si>
  <si>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</si>
  <si>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</si>
  <si>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</si>
  <si>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</si>
  <si>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</si>
  <si>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</si>
  <si>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</si>
  <si>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</si>
  <si>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</si>
  <si>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</si>
  <si>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</si>
  <si>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</si>
  <si>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</si>
  <si>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</si>
  <si>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</si>
  <si>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</si>
  <si>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</si>
  <si>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</si>
  <si>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</si>
  <si>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</si>
  <si>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</si>
  <si>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</si>
  <si>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</si>
  <si>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</si>
  <si>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</si>
  <si>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</si>
  <si>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</si>
  <si>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</si>
  <si>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</si>
  <si>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</si>
  <si>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</si>
  <si>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</si>
  <si>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</si>
  <si>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</si>
  <si>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</si>
  <si>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</si>
  <si>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</si>
  <si>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</si>
  <si>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</si>
  <si>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</si>
  <si>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</si>
  <si>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</si>
  <si>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</si>
  <si>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</si>
  <si>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</si>
  <si>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</si>
  <si>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</si>
  <si>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</si>
  <si>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</si>
  <si>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</si>
  <si>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</si>
  <si>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</si>
  <si>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</si>
  <si>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</si>
  <si>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</si>
  <si>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</si>
  <si>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</si>
  <si>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</si>
  <si>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</si>
  <si>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</si>
  <si>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</si>
  <si>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</si>
  <si>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</si>
  <si>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</si>
  <si>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</si>
  <si>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</si>
  <si>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</si>
  <si>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</si>
  <si>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</si>
  <si>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</si>
  <si>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</si>
  <si>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</si>
  <si>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</si>
  <si>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</si>
  <si>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</si>
  <si>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</si>
  <si>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</si>
  <si>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</si>
  <si>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</si>
  <si>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</si>
  <si>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</si>
  <si>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</si>
  <si>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</si>
  <si>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</si>
  <si>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</si>
  <si>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</si>
  <si>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</si>
  <si>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</si>
  <si>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</si>
  <si>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</si>
  <si>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</si>
  <si>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</si>
  <si>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</si>
  <si>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</si>
  <si>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</si>
  <si>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</si>
  <si>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</si>
  <si>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</si>
  <si>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</si>
  <si>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</si>
  <si>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</si>
  <si>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</si>
  <si>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</si>
  <si>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</si>
  <si>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</si>
  <si>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</si>
  <si>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</si>
  <si>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</si>
  <si>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</si>
  <si>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</si>
  <si>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</si>
  <si>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</si>
  <si>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</si>
  <si>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</si>
  <si>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</si>
  <si>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</si>
  <si>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</si>
  <si>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</si>
  <si>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</si>
  <si>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</si>
  <si>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</si>
  <si>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</si>
  <si>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</si>
  <si>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</si>
  <si>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</si>
  <si>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</si>
  <si>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</si>
  <si>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</si>
  <si>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</si>
  <si>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</si>
  <si>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</si>
  <si>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</si>
  <si>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</si>
  <si>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</si>
  <si>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</si>
  <si>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</si>
  <si>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</si>
  <si>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</si>
  <si>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</si>
  <si>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</si>
  <si>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</si>
  <si>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</si>
  <si>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</si>
  <si>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</si>
  <si>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</si>
  <si>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</si>
  <si>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</si>
  <si>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</si>
  <si>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</si>
  <si>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</si>
  <si>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</si>
  <si>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</si>
  <si>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</si>
  <si>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</si>
  <si>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</si>
  <si>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</si>
  <si>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</si>
  <si>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</si>
  <si>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</si>
  <si>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</si>
  <si>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</si>
  <si>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</si>
  <si>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</si>
  <si>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</si>
  <si>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</si>
  <si>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</si>
  <si>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</si>
  <si>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</si>
  <si>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</si>
  <si>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</si>
  <si>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</si>
  <si>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</si>
  <si>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</si>
  <si>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</si>
  <si>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</si>
  <si>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</si>
  <si>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</si>
  <si>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</si>
  <si>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</si>
  <si>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</si>
  <si>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</si>
  <si>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</si>
  <si>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</si>
  <si>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</si>
  <si>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</si>
  <si>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</si>
  <si>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</si>
  <si>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</si>
  <si>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</si>
  <si>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</si>
  <si>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</si>
  <si>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</si>
  <si>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</si>
  <si>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</si>
  <si>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</si>
  <si>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</si>
  <si>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</si>
  <si>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</si>
  <si>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</si>
  <si>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</si>
  <si>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</si>
  <si>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</si>
  <si>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</si>
  <si>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</si>
  <si>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</si>
  <si>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</si>
  <si>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</si>
  <si>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</si>
  <si>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</si>
  <si>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</si>
  <si>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</si>
  <si>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</si>
  <si>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</si>
  <si>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</si>
  <si>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</si>
  <si>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</si>
  <si>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</si>
  <si>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</si>
  <si>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</si>
  <si>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</si>
  <si>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</si>
  <si>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</si>
  <si>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</si>
  <si>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</si>
  <si>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</si>
  <si>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</si>
  <si>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</si>
  <si>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</si>
  <si>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</si>
  <si>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</si>
  <si>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</si>
  <si>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</si>
  <si>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</si>
  <si>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</si>
  <si>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</si>
  <si>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</si>
  <si>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</si>
  <si>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</si>
  <si>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</si>
  <si>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</si>
  <si>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</si>
  <si>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</si>
  <si>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</si>
  <si>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</si>
  <si>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</si>
  <si>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</si>
  <si>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</si>
  <si>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</si>
  <si>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</si>
  <si>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</si>
  <si>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</si>
  <si>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</si>
  <si>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</si>
  <si>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</si>
  <si>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</si>
  <si>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</si>
  <si>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</si>
  <si>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</si>
  <si>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</si>
  <si>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</si>
  <si>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</si>
  <si>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</si>
  <si>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</si>
  <si>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</si>
  <si>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</si>
  <si>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</si>
  <si>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</si>
  <si>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</si>
  <si>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</si>
  <si>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</si>
  <si>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</si>
  <si>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</si>
  <si>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</si>
  <si>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</si>
  <si>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</si>
  <si>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</si>
  <si>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</si>
  <si>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</si>
  <si>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</si>
  <si>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</si>
  <si>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</si>
  <si>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</si>
  <si>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</si>
  <si>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</si>
  <si>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</si>
  <si>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</si>
  <si>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</si>
  <si>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</si>
  <si>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</si>
  <si>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</si>
  <si>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</si>
  <si>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</si>
  <si>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</si>
  <si>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</si>
  <si>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</si>
  <si>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</si>
  <si>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</si>
  <si>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</si>
  <si>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</si>
  <si>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</si>
  <si>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</si>
  <si>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</si>
  <si>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</si>
  <si>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</si>
  <si>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</si>
  <si>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</si>
  <si>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</si>
  <si>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</si>
  <si>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</si>
  <si>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</si>
  <si>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</si>
  <si>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</si>
  <si>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</si>
  <si>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</si>
  <si>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</si>
  <si>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</si>
  <si>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</si>
  <si>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</si>
  <si>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</si>
  <si>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</si>
  <si>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</si>
  <si>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</si>
  <si>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</si>
  <si>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</si>
  <si>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</si>
  <si>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</si>
  <si>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</si>
  <si>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</si>
  <si>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</si>
  <si>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</si>
  <si>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</si>
  <si>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</si>
  <si>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</si>
  <si>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</si>
  <si>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</si>
  <si>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</si>
  <si>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</si>
  <si>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</si>
  <si>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</si>
  <si>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</si>
  <si>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</si>
  <si>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</si>
  <si>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</si>
  <si>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</si>
  <si>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</si>
  <si>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</si>
  <si>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</si>
  <si>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</si>
  <si>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</si>
  <si>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</si>
  <si>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</si>
  <si>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</si>
  <si>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</si>
  <si>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</si>
  <si>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</si>
  <si>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</si>
  <si>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</si>
  <si>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</si>
  <si>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</si>
  <si>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</si>
  <si>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</si>
  <si>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</si>
  <si>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</si>
  <si>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</si>
  <si>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</si>
  <si>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</si>
  <si>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</si>
  <si>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</si>
  <si>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</si>
  <si>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</si>
  <si>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</si>
  <si>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</si>
  <si>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</si>
  <si>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</si>
  <si>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</si>
  <si>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</si>
  <si>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</si>
  <si>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</si>
  <si>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</si>
  <si>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</si>
  <si>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</si>
  <si>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</si>
  <si>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</si>
  <si>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</si>
  <si>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</si>
  <si>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</si>
  <si>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</si>
  <si>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</si>
  <si>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</si>
  <si>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</si>
  <si>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</si>
  <si>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</si>
  <si>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</si>
  <si>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</si>
  <si>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</si>
  <si>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</si>
  <si>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</si>
  <si>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</si>
  <si>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</si>
  <si>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</si>
  <si>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</si>
  <si>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</si>
  <si>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</si>
  <si>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</si>
  <si>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</si>
  <si>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</si>
  <si>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</si>
  <si>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</si>
  <si>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</si>
  <si>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</si>
  <si>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</si>
  <si>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</si>
  <si>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</si>
  <si>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</si>
  <si>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</si>
  <si>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</si>
  <si>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</si>
  <si>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</si>
  <si>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</si>
  <si>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</si>
  <si>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</si>
  <si>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</si>
  <si>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</si>
  <si>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</si>
  <si>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</si>
  <si>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</si>
  <si>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</si>
  <si>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</si>
  <si>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</si>
  <si>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</si>
  <si>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</si>
  <si>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</si>
  <si>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</si>
  <si>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</si>
  <si>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</si>
  <si>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</si>
  <si>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</si>
  <si>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</si>
  <si>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</si>
  <si>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</si>
  <si>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</si>
  <si>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</si>
  <si>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</si>
  <si>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</si>
  <si>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</si>
  <si>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</si>
  <si>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</si>
  <si>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</si>
  <si>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</si>
  <si>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</si>
  <si>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</si>
  <si>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</si>
  <si>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</si>
  <si>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</si>
  <si>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</si>
  <si>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</si>
  <si>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</si>
  <si>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</si>
  <si>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</si>
  <si>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</si>
  <si>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</si>
  <si>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</si>
  <si>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</si>
  <si>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</si>
  <si>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</si>
  <si>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</si>
  <si>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</si>
  <si>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</si>
  <si>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</si>
  <si>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</si>
  <si>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</si>
  <si>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</si>
  <si>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</si>
  <si>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</si>
  <si>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</si>
  <si>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</si>
  <si>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</si>
  <si>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</si>
  <si>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</si>
  <si>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</si>
  <si>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</si>
  <si>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</si>
  <si>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</si>
  <si>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</si>
  <si>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</si>
  <si>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</si>
  <si>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</si>
  <si>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</si>
  <si>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</si>
  <si>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</si>
  <si>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</si>
  <si>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</si>
  <si>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</si>
  <si>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</si>
  <si>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</si>
  <si>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</si>
  <si>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</si>
  <si>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</si>
  <si>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</si>
  <si>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</si>
  <si>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</si>
  <si>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</si>
  <si>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</si>
  <si>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</si>
  <si>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</si>
  <si>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</si>
  <si>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</si>
  <si>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</si>
  <si>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</si>
  <si>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</si>
  <si>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</si>
  <si>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</si>
  <si>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</si>
  <si>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</si>
  <si>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</si>
  <si>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</si>
  <si>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</si>
  <si>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</si>
  <si>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</si>
  <si>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</si>
  <si>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</si>
  <si>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</si>
  <si>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</si>
  <si>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</si>
  <si>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</si>
  <si>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</si>
  <si>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</si>
  <si>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</si>
  <si>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</si>
  <si>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</si>
  <si>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</si>
  <si>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</si>
  <si>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</si>
  <si>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</si>
  <si>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</si>
  <si>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</si>
  <si>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</si>
  <si>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</si>
  <si>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</si>
  <si>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</si>
  <si>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</si>
  <si>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</si>
  <si>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</si>
  <si>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</si>
  <si>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</si>
  <si>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</si>
  <si>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</si>
  <si>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</si>
  <si>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</si>
  <si>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</si>
  <si>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</si>
  <si>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</si>
  <si>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</si>
  <si>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</si>
  <si>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</si>
  <si>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</si>
  <si>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</si>
  <si>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</si>
  <si>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</si>
  <si>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</si>
  <si>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</si>
  <si>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</si>
  <si>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</si>
  <si>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</si>
  <si>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</si>
  <si>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</si>
  <si>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</si>
  <si>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</si>
  <si>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</si>
  <si>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</si>
  <si>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</si>
  <si>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</si>
  <si>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</si>
  <si>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</si>
  <si>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</si>
  <si>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</si>
  <si>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</si>
  <si>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</si>
  <si>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</si>
  <si>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</si>
  <si>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</si>
  <si>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</si>
  <si>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</si>
  <si>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</si>
  <si>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</si>
  <si>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</si>
  <si>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</si>
  <si>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</si>
  <si>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</si>
  <si>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</si>
  <si>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</si>
  <si>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</si>
  <si>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</si>
  <si>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</si>
  <si>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</si>
  <si>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</si>
  <si>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</si>
  <si>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</si>
  <si>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</si>
  <si>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</si>
  <si>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</si>
  <si>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</si>
  <si>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</si>
  <si>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</si>
  <si>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</si>
  <si>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</si>
  <si>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</si>
  <si>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</si>
  <si>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</si>
  <si>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</si>
  <si>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</si>
  <si>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</si>
  <si>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</si>
  <si>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</si>
  <si>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</si>
  <si>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</si>
  <si>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</si>
  <si>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</si>
  <si>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</si>
  <si>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</si>
  <si>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</si>
  <si>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</si>
  <si>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</si>
  <si>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</si>
  <si>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</si>
  <si>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</si>
  <si>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</si>
  <si>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</si>
  <si>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</si>
  <si>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</si>
  <si>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</si>
  <si>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</si>
  <si>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</si>
  <si>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</si>
  <si>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</si>
  <si>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</si>
  <si>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</si>
  <si>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</si>
  <si>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</si>
  <si>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</si>
  <si>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</si>
  <si>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</si>
  <si>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</si>
  <si>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</si>
  <si>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</si>
  <si>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</si>
  <si>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</si>
  <si>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</si>
  <si>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</si>
  <si>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</si>
  <si>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</si>
  <si>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</si>
  <si>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</si>
  <si>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</si>
  <si>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</si>
  <si>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</si>
  <si>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</si>
  <si>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</si>
  <si>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</si>
  <si>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</si>
  <si>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</si>
  <si>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</si>
  <si>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</si>
  <si>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</si>
  <si>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</si>
  <si>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</si>
  <si>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</si>
  <si>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</si>
  <si>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</si>
  <si>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</si>
  <si>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</si>
  <si>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</si>
  <si>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</si>
  <si>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</si>
  <si>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</si>
  <si>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</si>
  <si>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</si>
  <si>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</si>
  <si>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</si>
  <si>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</si>
  <si>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</si>
  <si>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</si>
  <si>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</si>
  <si>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</si>
  <si>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</si>
  <si>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</si>
  <si>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</si>
  <si>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</si>
  <si>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</si>
  <si>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</si>
  <si>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</si>
  <si>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</si>
  <si>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</si>
  <si>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</si>
  <si>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</si>
  <si>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</si>
  <si>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</si>
  <si>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</si>
  <si>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</si>
  <si>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</si>
  <si>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</si>
  <si>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</si>
  <si>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</si>
  <si>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</si>
  <si>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</si>
  <si>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</si>
  <si>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</si>
  <si>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</si>
  <si>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</si>
  <si>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</si>
  <si>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</si>
  <si>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</si>
  <si>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</si>
  <si>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</si>
  <si>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</si>
  <si>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</si>
  <si>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</si>
  <si>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</si>
  <si>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</si>
  <si>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</si>
  <si>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</si>
  <si>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</si>
  <si>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</si>
  <si>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</si>
  <si>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</si>
  <si>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</si>
  <si>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</si>
  <si>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</si>
  <si>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</si>
  <si>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</si>
  <si>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</si>
  <si>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</si>
  <si>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</si>
  <si>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</si>
  <si>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</si>
  <si>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</si>
  <si>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</si>
  <si>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</si>
  <si>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</si>
  <si>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</si>
  <si>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</si>
  <si>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</si>
  <si>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</si>
  <si>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</si>
  <si>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</si>
  <si>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</si>
  <si>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</si>
  <si>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</si>
  <si>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</si>
  <si>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</si>
  <si>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</si>
  <si>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</si>
  <si>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</si>
  <si>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</si>
  <si>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</si>
  <si>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</si>
  <si>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</si>
  <si>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</si>
  <si>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</si>
  <si>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</si>
  <si>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</si>
  <si>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</si>
  <si>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</si>
  <si>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</si>
  <si>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</si>
  <si>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</si>
  <si>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</si>
  <si>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</si>
  <si>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</si>
  <si>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</si>
  <si>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</si>
  <si>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</si>
  <si>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</si>
  <si>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</si>
  <si>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</si>
  <si>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</si>
  <si>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</si>
  <si>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</si>
  <si>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</si>
  <si>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</si>
  <si>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</si>
  <si>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</si>
  <si>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</si>
  <si>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</si>
  <si>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</si>
  <si>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</si>
  <si>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</si>
  <si>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</si>
  <si>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</si>
  <si>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</si>
  <si>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</si>
  <si>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</si>
  <si>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</si>
  <si>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</si>
  <si>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</si>
  <si>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</si>
  <si>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</si>
  <si>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</si>
  <si>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</si>
  <si>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</si>
  <si>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</si>
  <si>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</si>
  <si>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</si>
  <si>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</si>
  <si>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</si>
  <si>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</si>
  <si>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</si>
  <si>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</si>
  <si>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</si>
  <si>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</si>
  <si>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</si>
  <si>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</si>
  <si>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</si>
  <si>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</si>
  <si>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</si>
  <si>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</si>
  <si>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</si>
  <si>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</si>
  <si>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</si>
  <si>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</si>
  <si>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</si>
  <si>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</si>
  <si>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</si>
  <si>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</si>
  <si>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</si>
  <si>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</si>
  <si>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</si>
  <si>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</si>
  <si>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</si>
  <si>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</si>
  <si>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</si>
  <si>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</si>
  <si>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</si>
  <si>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</si>
  <si>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</si>
  <si>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</si>
  <si>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</si>
  <si>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</si>
  <si>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</si>
  <si>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</si>
  <si>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</si>
  <si>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</si>
  <si>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</si>
  <si>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</si>
  <si>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</si>
  <si>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</si>
  <si>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</si>
  <si>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</si>
  <si>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</si>
  <si>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</si>
  <si>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</si>
  <si>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</si>
  <si>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</si>
  <si>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</si>
  <si>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</si>
  <si>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</si>
  <si>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</si>
  <si>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</si>
  <si>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</si>
  <si>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</si>
  <si>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</si>
  <si>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</si>
  <si>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</si>
  <si>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</si>
  <si>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</si>
  <si>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</si>
  <si>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</si>
  <si>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</si>
  <si>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</si>
  <si>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</si>
  <si>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</si>
  <si>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</si>
  <si>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</si>
  <si>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</si>
  <si>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</si>
  <si>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</si>
  <si>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</si>
  <si>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</si>
  <si>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</si>
  <si>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</si>
  <si>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</si>
  <si>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</si>
  <si>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</si>
  <si>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</si>
  <si>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</si>
  <si>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</si>
  <si>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</si>
  <si>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</si>
  <si>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</si>
  <si>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</si>
  <si>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</si>
  <si>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</si>
  <si>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</si>
  <si>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</si>
  <si>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</si>
  <si>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</si>
  <si>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</si>
  <si>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</si>
  <si>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</si>
  <si>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</si>
  <si>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</si>
  <si>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</si>
  <si>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</si>
  <si>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</si>
  <si>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</si>
  <si>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</si>
  <si>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</si>
  <si>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</si>
  <si>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</si>
  <si>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</si>
  <si>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</si>
  <si>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</si>
  <si>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</si>
  <si>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</si>
  <si>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</si>
  <si>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</si>
  <si>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</si>
  <si>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</si>
  <si>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</si>
  <si>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</si>
  <si>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</si>
  <si>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</si>
  <si>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</si>
  <si>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</si>
  <si>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</si>
  <si>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</si>
  <si>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</si>
  <si>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</si>
  <si>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</si>
  <si>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</si>
  <si>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</si>
  <si>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</si>
  <si>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</si>
  <si>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</si>
  <si>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</si>
  <si>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</si>
  <si>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</si>
  <si>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</si>
  <si>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</si>
  <si>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</si>
  <si>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</si>
  <si>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</si>
  <si>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</si>
  <si>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</si>
  <si>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</si>
  <si>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</si>
  <si>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</si>
  <si>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</si>
  <si>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</si>
  <si>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</si>
  <si>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</si>
  <si>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</si>
  <si>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</si>
  <si>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</si>
  <si>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</si>
  <si>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</si>
  <si>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</si>
  <si>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</si>
  <si>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</si>
  <si>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</si>
  <si>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</si>
  <si>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</si>
  <si>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</si>
  <si>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</si>
  <si>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</si>
  <si>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</si>
  <si>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</si>
  <si>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</si>
  <si>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</si>
  <si>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</si>
  <si>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</si>
  <si>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</si>
  <si>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</si>
  <si>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</si>
  <si>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</si>
  <si>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</si>
  <si>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</si>
  <si>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</si>
  <si>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</si>
  <si>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</si>
  <si>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</si>
  <si>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</si>
  <si>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</si>
  <si>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</si>
  <si>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</si>
  <si>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</si>
  <si>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</si>
  <si>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</si>
  <si>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</si>
  <si>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</si>
  <si>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</si>
  <si>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</si>
  <si>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</si>
  <si>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</si>
  <si>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</si>
  <si>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</si>
  <si>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</si>
  <si>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</si>
  <si>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</si>
  <si>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</si>
  <si>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</si>
  <si>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</si>
  <si>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</si>
  <si>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</si>
  <si>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</si>
  <si>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</si>
  <si>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</si>
  <si>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</si>
  <si>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</si>
  <si>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</si>
  <si>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</si>
  <si>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</si>
  <si>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</si>
  <si>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</si>
  <si>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</si>
  <si>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</si>
  <si>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</si>
  <si>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</si>
  <si>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</si>
  <si>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</si>
  <si>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</si>
  <si>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</si>
  <si>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</si>
  <si>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</si>
  <si>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</si>
  <si>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</si>
  <si>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</si>
  <si>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</si>
  <si>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</si>
  <si>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</si>
  <si>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</si>
  <si>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</si>
  <si>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</si>
  <si>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</si>
  <si>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</si>
  <si>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</si>
  <si>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</si>
  <si>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</si>
  <si>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</si>
  <si>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</si>
  <si>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</si>
  <si>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</si>
  <si>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</si>
  <si>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</si>
  <si>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</si>
  <si>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</si>
  <si>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</si>
  <si>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</si>
  <si>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</si>
  <si>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</si>
  <si>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</si>
  <si>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</si>
  <si>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</si>
  <si>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</si>
  <si>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</si>
  <si>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</si>
  <si>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</si>
  <si>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</si>
  <si>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</si>
  <si>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</si>
  <si>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</si>
  <si>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</si>
  <si>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</si>
  <si>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</si>
  <si>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</si>
  <si>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</si>
  <si>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</si>
  <si>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</si>
  <si>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</si>
  <si>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</si>
  <si>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</si>
  <si>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</si>
  <si>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</si>
  <si>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</si>
  <si>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</si>
  <si>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</si>
  <si>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</si>
  <si>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</si>
  <si>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</si>
  <si>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</si>
  <si>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</si>
  <si>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</si>
  <si>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</si>
  <si>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</si>
  <si>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</si>
  <si>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</si>
  <si>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</si>
  <si>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</si>
  <si>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</si>
  <si>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</si>
  <si>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</si>
  <si>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</si>
  <si>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</si>
  <si>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</si>
  <si>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</si>
  <si>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</si>
  <si>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</si>
  <si>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</si>
  <si>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</si>
  <si>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</si>
  <si>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</si>
  <si>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</si>
  <si>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</si>
  <si>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</si>
  <si>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</si>
  <si>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</si>
  <si>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</si>
  <si>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</si>
  <si>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</si>
  <si>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</si>
  <si>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</si>
  <si>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</si>
  <si>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</si>
  <si>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</si>
  <si>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</si>
  <si>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</si>
  <si>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</si>
  <si>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</si>
  <si>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</si>
  <si>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</si>
  <si>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</si>
  <si>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</si>
  <si>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</si>
  <si>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</si>
  <si>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</si>
  <si>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</si>
  <si>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</si>
  <si>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</si>
  <si>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</si>
  <si>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</si>
  <si>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</si>
  <si>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</si>
  <si>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</si>
  <si>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</si>
  <si>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</si>
  <si>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</si>
  <si>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</si>
  <si>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</si>
  <si>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</si>
  <si>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</si>
  <si>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</si>
  <si>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</si>
  <si>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</si>
  <si>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</si>
  <si>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</si>
  <si>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</si>
  <si>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</si>
  <si>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</si>
  <si>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</si>
  <si>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</si>
  <si>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</si>
  <si>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</si>
  <si>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</si>
  <si>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</si>
  <si>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</si>
  <si>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</si>
  <si>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</si>
  <si>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</si>
  <si>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</si>
  <si>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</si>
  <si>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</si>
  <si>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</si>
  <si>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</si>
  <si>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</si>
  <si>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</si>
  <si>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</si>
  <si>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</si>
  <si>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</si>
  <si>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</si>
  <si>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</si>
  <si>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</si>
  <si>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</si>
  <si>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</si>
  <si>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</si>
  <si>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</si>
  <si>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</si>
  <si>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</si>
  <si>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</si>
  <si>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</si>
  <si>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</si>
  <si>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</si>
  <si>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</si>
  <si>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</si>
  <si>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</si>
  <si>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</si>
  <si>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</si>
  <si>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</si>
  <si>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</si>
  <si>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</si>
  <si>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</si>
  <si>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</si>
  <si>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</si>
  <si>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</si>
  <si>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</si>
  <si>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</si>
  <si>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</si>
  <si>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</si>
  <si>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</si>
  <si>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</si>
  <si>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</si>
  <si>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</si>
  <si>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</si>
  <si>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</si>
  <si>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</si>
  <si>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</si>
  <si>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</si>
  <si>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</si>
  <si>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</si>
  <si>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</si>
  <si>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</si>
  <si>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</si>
  <si>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</si>
  <si>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</si>
  <si>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</si>
  <si>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</si>
  <si>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</si>
  <si>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</si>
  <si>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</si>
  <si>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</si>
  <si>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</si>
  <si>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</si>
  <si>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</si>
  <si>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</si>
  <si>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</si>
  <si>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</si>
  <si>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</si>
  <si>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</si>
  <si>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</si>
  <si>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</si>
  <si>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</si>
  <si>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</si>
  <si>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</si>
  <si>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</si>
  <si>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</si>
  <si>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</si>
  <si>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</si>
  <si>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</si>
  <si>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</si>
  <si>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</si>
  <si>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</si>
  <si>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</si>
  <si>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</si>
  <si>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</si>
  <si>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</si>
  <si>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</si>
  <si>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</si>
  <si>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</si>
  <si>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</si>
  <si>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</si>
  <si>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</si>
  <si>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</si>
  <si>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</si>
  <si>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</si>
  <si>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</si>
  <si>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</si>
  <si>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</si>
  <si>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</si>
  <si>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</si>
  <si>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</si>
  <si>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</si>
  <si>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</si>
  <si>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</si>
  <si>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</si>
  <si>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</si>
  <si>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</si>
  <si>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</si>
  <si>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</si>
  <si>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</si>
  <si>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</si>
  <si>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</si>
  <si>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</si>
  <si>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</si>
  <si>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</si>
  <si>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</si>
  <si>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</si>
  <si>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</si>
  <si>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</si>
  <si>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</si>
  <si>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</si>
  <si>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</si>
  <si>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</si>
  <si>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</si>
  <si>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</si>
  <si>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</si>
  <si>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</si>
  <si>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</si>
  <si>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</si>
  <si>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</si>
  <si>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</si>
  <si>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</si>
  <si>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</si>
  <si>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</si>
  <si>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</si>
  <si>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</si>
  <si>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</si>
  <si>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</si>
  <si>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</si>
  <si>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</si>
  <si>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</si>
  <si>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</si>
  <si>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</si>
  <si>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</si>
  <si>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</si>
  <si>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</si>
  <si>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</si>
  <si>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</si>
  <si>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</si>
  <si>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</si>
  <si>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</si>
  <si>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</si>
  <si>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</si>
  <si>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</si>
  <si>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</si>
  <si>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</si>
  <si>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</si>
  <si>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</si>
  <si>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</si>
  <si>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</si>
  <si>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</si>
  <si>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</si>
  <si>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</si>
  <si>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</si>
  <si>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</si>
  <si>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</si>
  <si>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</si>
  <si>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</si>
  <si>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</si>
  <si>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</si>
  <si>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</si>
  <si>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</si>
  <si>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</si>
  <si>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</si>
  <si>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</si>
  <si>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</si>
  <si>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</si>
  <si>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</si>
  <si>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</si>
  <si>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</si>
  <si>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</si>
  <si>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</si>
  <si>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</si>
  <si>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</si>
  <si>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</si>
  <si>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</si>
  <si>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</si>
  <si>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</si>
  <si>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</si>
  <si>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</si>
  <si>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</si>
  <si>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</si>
  <si>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</si>
  <si>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</si>
  <si>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</si>
  <si>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</si>
  <si>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</si>
  <si>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</si>
  <si>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</si>
  <si>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</si>
  <si>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</si>
  <si>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</si>
  <si>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</si>
  <si>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</si>
  <si>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</si>
  <si>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</si>
  <si>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</si>
  <si>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</si>
  <si>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</si>
  <si>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</si>
  <si>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</si>
  <si>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</si>
  <si>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</si>
  <si>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</si>
  <si>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</si>
  <si>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</si>
  <si>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</si>
  <si>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</si>
  <si>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</si>
  <si>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</si>
  <si>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</si>
  <si>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</si>
  <si>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</si>
  <si>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</si>
  <si>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</si>
  <si>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</si>
  <si>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</si>
  <si>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</si>
  <si>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</si>
  <si>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</si>
  <si>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</si>
  <si>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</si>
  <si>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</si>
  <si>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</si>
  <si>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</si>
  <si>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</si>
  <si>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</si>
  <si>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</si>
  <si>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</si>
  <si>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</si>
  <si>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</si>
  <si>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</si>
  <si>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</si>
  <si>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</si>
  <si>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</si>
  <si>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</si>
  <si>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</si>
  <si>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</si>
  <si>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</si>
  <si>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</si>
  <si>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</si>
  <si>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</si>
  <si>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</si>
  <si>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</si>
  <si>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</si>
  <si>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</si>
  <si>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</si>
  <si>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</si>
  <si>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</si>
  <si>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</si>
  <si>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</si>
  <si>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</si>
  <si>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</si>
  <si>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</si>
  <si>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</si>
  <si>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</si>
  <si>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</si>
  <si>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</si>
  <si>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</si>
  <si>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</si>
  <si>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</si>
  <si>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</si>
  <si>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</si>
  <si>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</si>
  <si>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</si>
  <si>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</si>
  <si>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</si>
  <si>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</si>
  <si>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</si>
  <si>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</si>
  <si>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</si>
  <si>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</si>
  <si>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</si>
  <si>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</si>
  <si>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</si>
  <si>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</si>
  <si>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</si>
  <si>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</si>
  <si>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</si>
  <si>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</si>
  <si>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</si>
  <si>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</si>
  <si>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</si>
  <si>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</si>
  <si>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</si>
  <si>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</si>
  <si>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</si>
  <si>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</si>
  <si>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</si>
  <si>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</si>
  <si>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</si>
  <si>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</si>
  <si>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</si>
  <si>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</si>
  <si>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</si>
  <si>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</si>
  <si>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</si>
  <si>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</si>
  <si>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</si>
  <si>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</si>
  <si>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</si>
  <si>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</si>
  <si>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</si>
  <si>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</si>
  <si>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</si>
  <si>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</si>
  <si>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</si>
  <si>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</si>
  <si>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</si>
  <si>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</si>
  <si>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</si>
  <si>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</si>
  <si>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</si>
  <si>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</si>
  <si>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</si>
  <si>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</si>
  <si>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</si>
  <si>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</si>
  <si>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</si>
  <si>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</si>
  <si>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</si>
  <si>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</si>
  <si>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</si>
  <si>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</si>
  <si>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</si>
  <si>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</si>
  <si>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</si>
  <si>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</si>
  <si>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</si>
  <si>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</si>
  <si>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</si>
  <si>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</si>
  <si>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</si>
  <si>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</si>
  <si>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</si>
  <si>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</si>
  <si>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</si>
  <si>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</si>
  <si>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</si>
  <si>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</si>
  <si>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</si>
  <si>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</si>
  <si>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</si>
  <si>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</si>
  <si>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</si>
  <si>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</si>
  <si>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</si>
  <si>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</si>
  <si>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</si>
  <si>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</si>
  <si>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</si>
  <si>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</si>
  <si>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</si>
  <si>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</si>
  <si>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</si>
  <si>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</si>
  <si>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</si>
  <si>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</si>
  <si>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</si>
  <si>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</si>
  <si>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</si>
  <si>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</si>
  <si>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</si>
  <si>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</si>
  <si>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</si>
  <si>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</si>
  <si>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</si>
  <si>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</si>
  <si>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</si>
  <si>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</si>
  <si>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</si>
  <si>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</si>
  <si>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</si>
  <si>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</si>
  <si>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</si>
  <si>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</si>
  <si>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</si>
  <si>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</si>
  <si>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</si>
  <si>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</si>
  <si>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</si>
  <si>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</si>
  <si>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</si>
  <si>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</si>
  <si>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</si>
  <si>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</si>
  <si>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</si>
  <si>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</si>
  <si>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</si>
  <si>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</si>
  <si>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</si>
  <si>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</si>
  <si>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</si>
  <si>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</si>
  <si>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</si>
  <si>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</si>
  <si>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</si>
  <si>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</si>
  <si>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</si>
  <si>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</si>
  <si>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</si>
  <si>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</si>
  <si>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</si>
  <si>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</si>
  <si>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</si>
  <si>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</si>
  <si>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</si>
  <si>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</si>
  <si>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</si>
  <si>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</si>
  <si>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</si>
  <si>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</si>
  <si>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</si>
  <si>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</si>
  <si>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</si>
  <si>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</si>
  <si>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</si>
  <si>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</si>
  <si>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</si>
  <si>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</si>
  <si>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</si>
  <si>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</si>
  <si>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</si>
  <si>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</si>
  <si>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</si>
  <si>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</si>
  <si>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</si>
  <si>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</si>
  <si>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</si>
  <si>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</si>
  <si>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</si>
  <si>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</si>
  <si>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</si>
  <si>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</si>
  <si>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</si>
  <si>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</si>
  <si>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</si>
  <si>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</si>
  <si>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</si>
  <si>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</si>
  <si>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</si>
  <si>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</si>
  <si>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</si>
  <si>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</si>
  <si>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</si>
  <si>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</si>
  <si>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</si>
  <si>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</si>
  <si>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</si>
  <si>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</si>
  <si>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</si>
  <si>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</si>
  <si>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</si>
  <si>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</si>
  <si>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</si>
  <si>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</si>
  <si>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</si>
  <si>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</si>
  <si>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</si>
  <si>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</si>
  <si>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</si>
  <si>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</si>
  <si>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</si>
  <si>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</si>
  <si>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</si>
  <si>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</si>
  <si>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</si>
  <si>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</si>
  <si>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</si>
  <si>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</si>
  <si>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</si>
  <si>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</si>
  <si>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</si>
  <si>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</si>
  <si>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</si>
  <si>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</si>
  <si>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</si>
  <si>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</si>
  <si>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</si>
  <si>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</si>
  <si>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</si>
  <si>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</si>
  <si>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</si>
  <si>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</si>
  <si>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</si>
  <si>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</si>
  <si>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</si>
  <si>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</si>
  <si>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</si>
  <si>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</si>
  <si>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</si>
  <si>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</si>
  <si>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</si>
  <si>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</si>
  <si>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</si>
  <si>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</si>
  <si>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</si>
  <si>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</si>
  <si>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</si>
  <si>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</si>
  <si>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</si>
  <si>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</si>
  <si>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</si>
  <si>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</si>
  <si>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</si>
  <si>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</si>
  <si>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</si>
  <si>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</si>
  <si>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</si>
  <si>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</si>
  <si>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</si>
  <si>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</si>
  <si>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</si>
  <si>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</si>
  <si>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</si>
  <si>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</si>
  <si>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</si>
  <si>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</si>
  <si>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</si>
  <si>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</si>
  <si>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</si>
  <si>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</si>
  <si>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</si>
  <si>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</si>
  <si>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</si>
  <si>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</si>
  <si>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</si>
  <si>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</si>
  <si>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</si>
  <si>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</si>
  <si>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</si>
  <si>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</si>
  <si>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</si>
  <si>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</si>
  <si>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</si>
  <si>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</si>
  <si>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</si>
  <si>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</si>
  <si>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</si>
  <si>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</si>
  <si>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</si>
  <si>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</si>
  <si>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</si>
  <si>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</si>
  <si>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</si>
  <si>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</si>
  <si>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</si>
  <si>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</si>
  <si>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</si>
  <si>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</si>
  <si>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</si>
  <si>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</si>
  <si>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</si>
  <si>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</si>
  <si>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</si>
  <si>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</si>
  <si>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</si>
  <si>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</si>
  <si>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</si>
  <si>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</si>
  <si>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</si>
  <si>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</si>
  <si>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</si>
  <si>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</si>
  <si>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</si>
  <si>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</si>
  <si>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</si>
  <si>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</si>
  <si>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</si>
  <si>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</si>
  <si>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</si>
  <si>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</si>
  <si>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</si>
  <si>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</si>
  <si>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</si>
  <si>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</si>
  <si>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</si>
  <si>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</si>
  <si>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</si>
  <si>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</si>
  <si>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</si>
  <si>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</si>
  <si>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</si>
  <si>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</si>
  <si>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</si>
  <si>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</si>
  <si>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</si>
  <si>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</si>
  <si>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</si>
  <si>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</si>
  <si>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</si>
  <si>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</si>
  <si>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</si>
  <si>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</si>
  <si>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</si>
  <si>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</si>
  <si>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</si>
  <si>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</si>
  <si>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</si>
  <si>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</si>
  <si>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</si>
  <si>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</si>
  <si>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</si>
  <si>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</si>
  <si>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</si>
  <si>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</si>
  <si>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</si>
  <si>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</si>
  <si>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</si>
  <si>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</si>
  <si>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</si>
  <si>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</si>
  <si>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</si>
  <si>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</si>
  <si>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</si>
  <si>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</si>
  <si>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</si>
  <si>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</si>
  <si>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</si>
  <si>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</si>
  <si>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</si>
  <si>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</si>
  <si>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</si>
  <si>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</si>
  <si>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</si>
  <si>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</si>
  <si>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</si>
  <si>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</si>
  <si>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</si>
  <si>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</si>
  <si>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</si>
  <si>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</si>
  <si>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</si>
  <si>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</si>
  <si>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</si>
  <si>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</si>
  <si>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</si>
  <si>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</si>
  <si>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</si>
  <si>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</si>
  <si>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</si>
  <si>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</si>
  <si>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</si>
  <si>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</si>
  <si>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</si>
  <si>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</si>
  <si>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</si>
  <si>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</si>
  <si>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</si>
  <si>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</si>
  <si>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</si>
  <si>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</si>
  <si>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</si>
  <si>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</si>
  <si>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</si>
  <si>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</si>
  <si>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</si>
  <si>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</si>
  <si>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</si>
  <si>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</si>
  <si>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</si>
  <si>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</si>
  <si>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</si>
  <si>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</si>
  <si>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</si>
  <si>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</si>
  <si>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</si>
  <si>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</si>
  <si>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</si>
  <si>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</si>
  <si>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</si>
  <si>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</si>
  <si>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</si>
  <si>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</si>
  <si>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</si>
  <si>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</si>
  <si>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</si>
  <si>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</si>
  <si>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</si>
  <si>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</si>
  <si>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</si>
  <si>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</si>
  <si>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</si>
  <si>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</si>
  <si>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</si>
  <si>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</si>
  <si>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</si>
  <si>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</si>
  <si>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</si>
  <si>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</si>
  <si>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</si>
  <si>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</si>
  <si>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</si>
  <si>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</si>
  <si>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</si>
  <si>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</si>
  <si>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</si>
  <si>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</si>
  <si>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</si>
  <si>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</si>
  <si>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</si>
  <si>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</si>
  <si>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</si>
  <si>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</si>
  <si>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</si>
  <si>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</si>
  <si>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</si>
  <si>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</si>
  <si>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</si>
  <si>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</si>
  <si>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</si>
  <si>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</si>
  <si>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</si>
  <si>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</si>
  <si>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</si>
  <si>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</si>
  <si>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</si>
  <si>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</si>
  <si>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</si>
  <si>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</si>
  <si>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</si>
  <si>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</si>
  <si>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</si>
  <si>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</si>
  <si>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</si>
  <si>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</si>
  <si>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</si>
  <si>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</si>
  <si>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</si>
  <si>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</si>
  <si>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</si>
  <si>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</si>
  <si>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</si>
  <si>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</si>
  <si>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</si>
  <si>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</si>
  <si>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</si>
  <si>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</si>
  <si>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</si>
  <si>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</si>
  <si>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</si>
  <si>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</si>
  <si>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</si>
  <si>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</si>
  <si>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</si>
  <si>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</si>
  <si>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</si>
  <si>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</si>
  <si>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</si>
  <si>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</si>
  <si>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</si>
  <si>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</si>
  <si>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</si>
  <si>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</si>
  <si>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</si>
  <si>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</si>
  <si>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</si>
  <si>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</si>
  <si>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</si>
  <si>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</si>
  <si>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</si>
  <si>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</si>
  <si>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</si>
  <si>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</si>
  <si>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</si>
  <si>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</si>
  <si>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</si>
  <si>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</si>
  <si>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</si>
  <si>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</si>
  <si>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</si>
  <si>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</si>
  <si>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</si>
  <si>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</si>
  <si>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</si>
  <si>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</si>
  <si>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</si>
  <si>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</si>
  <si>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</si>
  <si>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</si>
  <si>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</si>
  <si>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</si>
  <si>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</si>
  <si>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</si>
  <si>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</si>
  <si>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</si>
  <si>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</si>
  <si>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</si>
  <si>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</si>
  <si>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</si>
  <si>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</si>
  <si>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</si>
  <si>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</si>
  <si>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</si>
  <si>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</si>
  <si>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</si>
  <si>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</si>
  <si>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</si>
  <si>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</si>
  <si>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</si>
  <si>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</si>
  <si>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</si>
  <si>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</si>
  <si>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</si>
  <si>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</si>
  <si>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</si>
  <si>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</si>
  <si>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</si>
  <si>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</si>
  <si>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</si>
  <si>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</si>
  <si>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</si>
  <si>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</si>
  <si>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</si>
  <si>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</si>
  <si>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</si>
  <si>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</si>
  <si>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</si>
  <si>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</si>
  <si>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</si>
  <si>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</si>
  <si>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</si>
  <si>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</si>
  <si>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</si>
  <si>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</si>
  <si>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</si>
  <si>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</si>
  <si>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</si>
  <si>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</si>
  <si>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</si>
  <si>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</si>
  <si>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</si>
  <si>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</si>
  <si>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</si>
  <si>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</si>
  <si>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</si>
  <si>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</si>
  <si>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</si>
  <si>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</si>
  <si>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</si>
  <si>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</si>
  <si>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</si>
  <si>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</si>
  <si>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</si>
  <si>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</si>
  <si>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</si>
  <si>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</si>
  <si>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</si>
  <si>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</si>
  <si>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</si>
  <si>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</si>
  <si>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</si>
  <si>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</si>
  <si>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</si>
  <si>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</si>
  <si>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</si>
  <si>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</si>
  <si>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</si>
  <si>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</si>
  <si>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</si>
  <si>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</si>
  <si>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</si>
  <si>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</si>
  <si>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</si>
  <si>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</si>
  <si>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</si>
  <si>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</si>
  <si>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</si>
  <si>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</si>
  <si>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</si>
  <si>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</si>
  <si>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</si>
  <si>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</si>
  <si>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</si>
  <si>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</si>
  <si>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</si>
  <si>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</si>
  <si>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</si>
  <si>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</si>
  <si>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</si>
  <si>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</si>
  <si>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</si>
  <si>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</si>
  <si>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</si>
  <si>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</si>
  <si>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</si>
  <si>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</si>
  <si>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</si>
  <si>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</si>
  <si>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</si>
  <si>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</si>
  <si>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</si>
  <si>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</si>
  <si>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</si>
  <si>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</si>
  <si>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</si>
  <si>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</si>
  <si>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</si>
  <si>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</si>
  <si>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</si>
  <si>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</si>
  <si>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</si>
  <si>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</si>
  <si>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</si>
  <si>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</si>
  <si>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</si>
  <si>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</si>
  <si>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</si>
  <si>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</si>
  <si>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</si>
  <si>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</si>
  <si>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</si>
  <si>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</si>
  <si>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</si>
  <si>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</si>
  <si>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</si>
  <si>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</si>
  <si>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</si>
  <si>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</si>
  <si>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</si>
  <si>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</si>
  <si>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</si>
  <si>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</si>
  <si>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</si>
  <si>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</si>
  <si>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</si>
  <si>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</si>
  <si>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</si>
  <si>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</si>
  <si>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</si>
  <si>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</si>
  <si>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</si>
  <si>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</si>
  <si>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</si>
  <si>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</si>
  <si>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</si>
  <si>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</si>
  <si>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</si>
  <si>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</si>
  <si>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</si>
  <si>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</si>
  <si>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</si>
  <si>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</si>
  <si>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</si>
  <si>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</si>
  <si>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</si>
  <si>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</si>
  <si>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</si>
  <si>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</si>
  <si>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</si>
  <si>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</si>
  <si>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</si>
  <si>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</si>
  <si>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</si>
  <si>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</si>
  <si>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</si>
  <si>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</si>
  <si>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</si>
  <si>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</si>
  <si>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</si>
  <si>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</si>
  <si>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</si>
  <si>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</si>
  <si>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</si>
  <si>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</si>
  <si>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</si>
  <si>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</si>
  <si>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</si>
  <si>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</si>
  <si>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</si>
  <si>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</si>
  <si>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</si>
  <si>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</si>
  <si>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</si>
  <si>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</si>
  <si>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</si>
  <si>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</si>
  <si>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</si>
  <si>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</si>
  <si>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</si>
  <si>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</si>
  <si>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</si>
  <si>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</si>
  <si>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</si>
  <si>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</si>
  <si>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</si>
  <si>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</si>
  <si>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</si>
  <si>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</si>
  <si>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</si>
  <si>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</si>
  <si>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</si>
  <si>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</si>
  <si>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</si>
  <si>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</si>
  <si>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</si>
  <si>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</si>
  <si>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</si>
  <si>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</si>
  <si>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</si>
  <si>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</si>
  <si>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</si>
  <si>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</si>
  <si>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</si>
  <si>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</si>
  <si>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</si>
  <si>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</si>
  <si>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</si>
  <si>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</si>
  <si>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</si>
  <si>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</si>
  <si>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</si>
  <si>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</si>
  <si>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</si>
  <si>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</si>
  <si>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</si>
  <si>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</si>
  <si>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</si>
  <si>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</si>
  <si>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</si>
  <si>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</si>
  <si>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</si>
  <si>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</si>
  <si>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</si>
  <si>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</si>
  <si>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</si>
  <si>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</si>
  <si>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</si>
  <si>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</si>
  <si>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</si>
  <si>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</si>
  <si>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</si>
  <si>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</si>
  <si>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</si>
  <si>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</si>
  <si>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</si>
  <si>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</si>
  <si>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</si>
  <si>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</si>
  <si>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</si>
  <si>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</si>
  <si>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</si>
  <si>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</si>
  <si>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</si>
  <si>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</si>
  <si>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</si>
  <si>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</si>
  <si>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</si>
  <si>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</si>
  <si>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</si>
  <si>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</si>
  <si>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</si>
  <si>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</si>
  <si>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</si>
  <si>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</si>
  <si>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</si>
  <si>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</si>
  <si>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</si>
  <si>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</si>
  <si>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</si>
  <si>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</si>
  <si>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</si>
  <si>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</si>
  <si>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</si>
  <si>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</si>
  <si>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</si>
  <si>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</si>
  <si>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</si>
  <si>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</si>
  <si>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</si>
  <si>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</si>
  <si>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</si>
  <si>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</si>
  <si>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</si>
  <si>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</si>
  <si>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</si>
  <si>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</si>
  <si>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</si>
  <si>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</si>
  <si>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</si>
  <si>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</si>
  <si>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</si>
  <si>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</si>
  <si>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</si>
  <si>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</si>
  <si>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</si>
  <si>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</si>
  <si>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</si>
  <si>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</si>
  <si>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</si>
  <si>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</si>
  <si>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</si>
  <si>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</si>
  <si>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</si>
  <si>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</si>
  <si>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</si>
  <si>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</si>
  <si>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</si>
  <si>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</si>
  <si>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</si>
  <si>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</si>
  <si>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</si>
  <si>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</si>
  <si>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</si>
  <si>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</si>
  <si>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</si>
  <si>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</si>
  <si>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</si>
  <si>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</si>
  <si>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</si>
  <si>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</si>
  <si>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</si>
  <si>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</si>
  <si>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</si>
  <si>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</si>
  <si>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</si>
  <si>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</si>
  <si>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</si>
  <si>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</si>
  <si>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</si>
  <si>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</si>
  <si>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</si>
  <si>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</si>
  <si>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</si>
  <si>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</si>
  <si>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</si>
  <si>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</si>
  <si>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</si>
  <si>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</si>
  <si>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</si>
  <si>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</si>
  <si>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</si>
  <si>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</si>
  <si>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</si>
  <si>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</si>
  <si>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</si>
  <si>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</si>
  <si>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</si>
  <si>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</si>
  <si>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</si>
  <si>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</si>
  <si>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</si>
  <si>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</si>
  <si>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</si>
  <si>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</si>
  <si>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</si>
  <si>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</si>
  <si>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</si>
  <si>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</si>
  <si>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</si>
  <si>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</si>
  <si>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</si>
  <si>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</si>
  <si>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</si>
  <si>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</si>
  <si>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</si>
  <si>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</si>
  <si>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</si>
  <si>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</si>
  <si>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</si>
  <si>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</si>
  <si>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</si>
  <si>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</si>
  <si>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</si>
  <si>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</si>
  <si>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</si>
  <si>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</si>
  <si>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</si>
  <si>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</si>
  <si>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</si>
  <si>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</si>
  <si>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</si>
  <si>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</si>
  <si>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</si>
  <si>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</si>
  <si>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</si>
  <si>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</si>
  <si>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</si>
  <si>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</si>
  <si>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</si>
  <si>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</si>
  <si>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</si>
  <si>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</si>
  <si>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</si>
  <si>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</si>
  <si>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</si>
  <si>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</si>
  <si>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</si>
  <si>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</si>
  <si>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</si>
  <si>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</si>
  <si>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</si>
  <si>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</si>
  <si>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</si>
  <si>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</si>
  <si>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</si>
  <si>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</si>
  <si>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</si>
  <si>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</si>
  <si>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</si>
  <si>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</si>
  <si>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</si>
  <si>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</si>
  <si>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</si>
  <si>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</si>
  <si>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</si>
  <si>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</si>
  <si>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</si>
  <si>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</si>
  <si>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</si>
  <si>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</si>
  <si>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</si>
  <si>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</si>
  <si>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</si>
  <si>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</si>
  <si>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</si>
  <si>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</si>
  <si>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</si>
  <si>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</si>
  <si>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</si>
  <si>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</si>
  <si>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</si>
  <si>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</si>
  <si>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</si>
  <si>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</si>
  <si>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</si>
  <si>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</si>
  <si>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</si>
  <si>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</si>
  <si>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</si>
  <si>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</si>
  <si>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</si>
  <si>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</si>
  <si>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</si>
  <si>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</si>
  <si>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</si>
  <si>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</si>
  <si>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</si>
  <si>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</si>
  <si>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</si>
  <si>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</si>
  <si>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</si>
  <si>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</si>
  <si>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</si>
  <si>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</si>
  <si>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</si>
  <si>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</si>
  <si>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</si>
  <si>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</si>
  <si>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</si>
  <si>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</si>
  <si>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</si>
  <si>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</si>
  <si>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</si>
  <si>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</si>
  <si>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</si>
  <si>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</si>
  <si>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</si>
  <si>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</si>
  <si>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</si>
  <si>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</si>
  <si>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</si>
  <si>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</si>
  <si>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</si>
  <si>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</si>
  <si>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</si>
  <si>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</si>
  <si>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</si>
  <si>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</si>
  <si>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</si>
  <si>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</si>
  <si>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</si>
  <si>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</si>
  <si>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</si>
  <si>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</si>
  <si>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</si>
  <si>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</si>
  <si>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</si>
  <si>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</si>
  <si>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</si>
  <si>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</si>
  <si>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</si>
  <si>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</si>
  <si>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</si>
  <si>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</si>
  <si>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</si>
  <si>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</si>
  <si>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</si>
  <si>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</si>
  <si>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</si>
  <si>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</si>
  <si>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</si>
  <si>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</si>
  <si>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</si>
  <si>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</si>
  <si>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</si>
  <si>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</si>
  <si>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</si>
  <si>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</si>
  <si>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</si>
  <si>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</si>
  <si>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</si>
  <si>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</si>
  <si>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</si>
  <si>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</si>
  <si>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</si>
  <si>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</si>
  <si>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</si>
  <si>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</si>
  <si>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</si>
  <si>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</si>
  <si>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</si>
  <si>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</si>
  <si>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</si>
  <si>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</si>
  <si>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</si>
  <si>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</si>
  <si>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</si>
  <si>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</si>
  <si>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</si>
  <si>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</si>
  <si>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</si>
  <si>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</si>
  <si>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</si>
  <si>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</si>
  <si>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</si>
  <si>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</si>
  <si>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</si>
  <si>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</si>
  <si>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</si>
  <si>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</si>
  <si>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</si>
  <si>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</si>
  <si>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</si>
  <si>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</si>
  <si>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</si>
  <si>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</si>
  <si>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</si>
  <si>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</si>
  <si>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</si>
  <si>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</si>
  <si>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</si>
  <si>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</si>
  <si>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</si>
  <si>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</si>
  <si>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</si>
  <si>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</si>
  <si>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</si>
  <si>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</si>
  <si>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</si>
  <si>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</si>
  <si>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</si>
  <si>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</si>
  <si>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</si>
  <si>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</si>
  <si>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</si>
  <si>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</si>
  <si>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</si>
  <si>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</si>
  <si>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</si>
  <si>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</si>
  <si>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</si>
  <si>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</si>
  <si>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</si>
  <si>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</si>
  <si>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</si>
  <si>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</si>
  <si>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</si>
  <si>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</si>
  <si>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</si>
  <si>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</si>
  <si>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</si>
  <si>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</si>
  <si>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</si>
  <si>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</si>
  <si>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</si>
  <si>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</si>
  <si>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</si>
  <si>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</si>
  <si>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</si>
  <si>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</si>
  <si>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</si>
  <si>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</si>
  <si>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</si>
  <si>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</si>
  <si>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</si>
  <si>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</si>
  <si>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</si>
  <si>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</si>
  <si>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</si>
  <si>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</si>
  <si>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</si>
  <si>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</si>
  <si>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</si>
  <si>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</si>
  <si>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</si>
  <si>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</si>
  <si>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</si>
  <si>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</si>
  <si>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</si>
  <si>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</si>
  <si>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</si>
  <si>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</si>
  <si>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</si>
  <si>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</si>
  <si>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</si>
  <si>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</si>
  <si>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</si>
  <si>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</si>
  <si>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</si>
  <si>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</si>
  <si>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</si>
  <si>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</si>
  <si>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</si>
  <si>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</si>
  <si>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</si>
  <si>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</si>
  <si>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</si>
  <si>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</si>
  <si>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</si>
  <si>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</si>
  <si>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</si>
  <si>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</si>
  <si>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</si>
  <si>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</si>
  <si>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</si>
  <si>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</si>
  <si>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</si>
  <si>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</si>
  <si>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</si>
  <si>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</si>
  <si>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</si>
  <si>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</si>
  <si>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</si>
  <si>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</si>
  <si>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</si>
  <si>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</si>
  <si>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</si>
  <si>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</si>
  <si>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</si>
  <si>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</si>
  <si>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</si>
  <si>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</si>
  <si>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</si>
  <si>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</si>
  <si>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</si>
  <si>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</si>
  <si>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</si>
  <si>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</si>
  <si>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</si>
  <si>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</si>
  <si>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</si>
  <si>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</si>
  <si>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</si>
  <si>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</si>
  <si>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</si>
  <si>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</si>
  <si>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</si>
  <si>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</si>
  <si>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</si>
  <si>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</si>
  <si>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</si>
  <si>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</si>
  <si>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</si>
  <si>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</si>
  <si>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</si>
  <si>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</si>
  <si>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</si>
  <si>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</si>
  <si>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</si>
  <si>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</si>
  <si>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</si>
  <si>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</si>
  <si>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</si>
  <si>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</si>
  <si>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</si>
  <si>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</si>
  <si>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</si>
  <si>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</si>
  <si>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</si>
  <si>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</si>
  <si>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</si>
  <si>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</si>
  <si>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</si>
  <si>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</si>
  <si>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</si>
  <si>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</si>
  <si>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</si>
  <si>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</si>
  <si>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</si>
  <si>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</si>
  <si>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</si>
  <si>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</si>
  <si>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</si>
  <si>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</si>
  <si>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</si>
  <si>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</si>
  <si>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</si>
  <si>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</si>
  <si>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</si>
  <si>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</si>
  <si>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</si>
  <si>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</si>
  <si>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</si>
  <si>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</si>
  <si>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</si>
  <si>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</si>
  <si>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</si>
  <si>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</si>
  <si>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</si>
  <si>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</si>
  <si>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</si>
  <si>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</si>
  <si>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</si>
  <si>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</si>
  <si>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</si>
  <si>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</si>
  <si>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</si>
  <si>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</si>
  <si>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</si>
  <si>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</si>
  <si>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</si>
  <si>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</si>
  <si>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</si>
  <si>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</si>
  <si>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</si>
  <si>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</si>
  <si>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</si>
  <si>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</si>
  <si>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</si>
  <si>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</si>
  <si>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</si>
  <si>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</si>
  <si>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</si>
  <si>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</si>
  <si>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</si>
  <si>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</si>
  <si>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</si>
  <si>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</si>
  <si>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</si>
  <si>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</si>
  <si>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</si>
  <si>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</si>
  <si>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</si>
  <si>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</si>
  <si>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</si>
  <si>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</si>
  <si>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</si>
  <si>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</si>
  <si>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</si>
  <si>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</si>
  <si>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</si>
  <si>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</si>
  <si>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</si>
  <si>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</si>
  <si>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</si>
  <si>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</si>
  <si>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</si>
  <si>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</si>
  <si>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</si>
  <si>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</si>
  <si>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</si>
  <si>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</si>
  <si>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</si>
  <si>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</si>
  <si>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</si>
  <si>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</si>
  <si>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</si>
  <si>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</si>
  <si>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</si>
  <si>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</si>
  <si>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</si>
  <si>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</si>
  <si>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</si>
  <si>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</si>
  <si>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</si>
  <si>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</si>
  <si>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</si>
  <si>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</si>
  <si>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</si>
  <si>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</si>
  <si>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</si>
  <si>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</si>
  <si>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</si>
  <si>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</si>
  <si>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</si>
  <si>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</si>
  <si>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</si>
  <si>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</si>
  <si>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</si>
  <si>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</si>
  <si>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</si>
  <si>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</si>
  <si>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</si>
  <si>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</si>
  <si>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</si>
  <si>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</si>
  <si>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</si>
  <si>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</si>
  <si>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</si>
  <si>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</si>
  <si>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</si>
  <si>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</si>
  <si>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</si>
  <si>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</si>
  <si>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</si>
  <si>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</si>
  <si>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</si>
  <si>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</si>
  <si>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</si>
  <si>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</si>
  <si>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</si>
  <si>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</si>
  <si>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</si>
  <si>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</si>
  <si>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</si>
  <si>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</si>
  <si>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</si>
  <si>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</si>
  <si>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</si>
  <si>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</si>
  <si>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</si>
  <si>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</si>
  <si>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</si>
  <si>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</si>
  <si>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</si>
  <si>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</si>
  <si>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</si>
  <si>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</si>
  <si>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</si>
  <si>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</si>
  <si>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</si>
  <si>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</si>
  <si>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</si>
  <si>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</si>
  <si>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</si>
  <si>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</si>
  <si>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</si>
  <si>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</si>
  <si>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</si>
  <si>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</si>
  <si>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</si>
  <si>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</si>
  <si>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</si>
  <si>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</si>
  <si>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</si>
  <si>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</si>
  <si>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</si>
  <si>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</si>
  <si>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</si>
  <si>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</si>
  <si>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</si>
  <si>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</si>
  <si>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</si>
  <si>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</si>
  <si>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</si>
  <si>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</si>
  <si>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</si>
  <si>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</si>
  <si>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</si>
  <si>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</si>
  <si>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</si>
  <si>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</si>
  <si>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</si>
  <si>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</si>
  <si>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</si>
  <si>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</si>
  <si>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</si>
  <si>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</si>
  <si>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</si>
  <si>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</si>
  <si>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</si>
  <si>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</si>
  <si>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</si>
  <si>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</si>
  <si>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</si>
  <si>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</si>
  <si>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</si>
  <si>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</si>
  <si>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</si>
  <si>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</si>
  <si>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</si>
  <si>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</si>
  <si>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</si>
  <si>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</si>
  <si>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</si>
  <si>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</si>
  <si>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</si>
  <si>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</si>
  <si>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</si>
  <si>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</si>
  <si>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</si>
  <si>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</si>
  <si>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</si>
  <si>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</si>
  <si>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</si>
  <si>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</si>
  <si>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</si>
  <si>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</si>
  <si>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</si>
  <si>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</si>
  <si>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</si>
  <si>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</si>
  <si>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</si>
  <si>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</si>
  <si>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</si>
  <si>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</si>
  <si>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</si>
  <si>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</si>
  <si>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</si>
  <si>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</si>
  <si>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</si>
  <si>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</si>
  <si>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</si>
  <si>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</si>
  <si>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</si>
  <si>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</si>
  <si>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</si>
  <si>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</si>
  <si>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</si>
  <si>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</si>
  <si>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</si>
  <si>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</si>
  <si>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</si>
  <si>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</si>
  <si>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</si>
  <si>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</si>
  <si>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</si>
  <si>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</si>
  <si>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</si>
  <si>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</si>
  <si>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</si>
  <si>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</si>
  <si>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</si>
  <si>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</si>
  <si>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</si>
  <si>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</si>
  <si>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</si>
  <si>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</si>
  <si>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</si>
  <si>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</si>
  <si>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</si>
  <si>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</si>
  <si>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</si>
  <si>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</si>
  <si>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</si>
  <si>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</si>
  <si>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</si>
  <si>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</si>
  <si>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</si>
  <si>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</si>
  <si>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</si>
  <si>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</si>
  <si>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</si>
  <si>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</si>
  <si>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</si>
  <si>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</si>
  <si>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</si>
  <si>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</si>
  <si>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</si>
  <si>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</si>
  <si>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</si>
  <si>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</si>
  <si>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</si>
  <si>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</si>
  <si>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</si>
  <si>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</si>
  <si>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</si>
  <si>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</si>
  <si>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</si>
  <si>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</si>
  <si>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</si>
  <si>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</si>
  <si>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</si>
  <si>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</si>
  <si>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</si>
  <si>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</si>
  <si>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</si>
  <si>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</si>
  <si>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</si>
  <si>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</si>
  <si>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</si>
  <si>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</si>
  <si>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</si>
  <si>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</si>
  <si>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</si>
  <si>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</si>
  <si>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</si>
  <si>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</si>
  <si>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</si>
  <si>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</si>
  <si>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</si>
  <si>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</si>
  <si>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</si>
  <si>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</si>
  <si>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</si>
  <si>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</si>
  <si>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</si>
  <si>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</si>
  <si>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</si>
  <si>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</si>
  <si>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</si>
  <si>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</si>
  <si>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</si>
  <si>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</si>
  <si>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</si>
  <si>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</si>
  <si>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</si>
  <si>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</si>
  <si>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</si>
  <si>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</si>
  <si>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</si>
  <si>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</si>
  <si>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</si>
  <si>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</si>
  <si>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</si>
  <si>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</si>
  <si>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</si>
  <si>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</si>
  <si>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</si>
  <si>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</si>
  <si>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</si>
  <si>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</si>
  <si>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</si>
  <si>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</si>
  <si>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</si>
  <si>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</si>
  <si>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</si>
  <si>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</si>
  <si>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</si>
  <si>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</si>
  <si>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</si>
  <si>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</si>
  <si>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</si>
  <si>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</si>
  <si>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</si>
  <si>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</si>
  <si>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</si>
  <si>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</si>
  <si>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</si>
  <si>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</si>
  <si>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</si>
  <si>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</si>
  <si>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</si>
  <si>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</si>
  <si>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</si>
  <si>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</si>
  <si>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</si>
  <si>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</si>
  <si>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</si>
  <si>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</si>
  <si>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</si>
  <si>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</si>
  <si>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</si>
  <si>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</si>
  <si>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</si>
  <si>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</si>
  <si>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</si>
  <si>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</si>
  <si>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</si>
  <si>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</si>
  <si>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</si>
  <si>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</si>
  <si>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</si>
  <si>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</si>
  <si>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</si>
  <si>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</si>
  <si>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</si>
  <si>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</si>
  <si>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</si>
  <si>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</si>
  <si>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</si>
  <si>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</si>
  <si>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</si>
  <si>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</si>
  <si>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</si>
  <si>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</si>
  <si>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</si>
  <si>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</si>
  <si>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</si>
  <si>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</si>
  <si>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</si>
  <si>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</si>
  <si>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</si>
  <si>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</si>
  <si>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</si>
  <si>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</si>
  <si>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</si>
  <si>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</si>
  <si>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</si>
  <si>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</si>
  <si>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</si>
  <si>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</si>
  <si>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</si>
  <si>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</si>
  <si>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</si>
  <si>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</si>
  <si>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</si>
  <si>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</si>
  <si>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</si>
  <si>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</si>
  <si>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</si>
  <si>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</si>
  <si>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</si>
  <si>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</si>
  <si>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</si>
  <si>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</si>
  <si>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</si>
  <si>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</si>
  <si>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</si>
  <si>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</si>
  <si>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</si>
  <si>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</si>
  <si>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</si>
  <si>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</si>
  <si>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</si>
  <si>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</si>
  <si>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</si>
  <si>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</si>
  <si>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</si>
  <si>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</si>
  <si>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</si>
  <si>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</si>
  <si>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</si>
  <si>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</si>
  <si>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</si>
  <si>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</si>
  <si>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</si>
  <si>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</si>
  <si>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</si>
  <si>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</si>
  <si>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</si>
  <si>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</si>
  <si>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</si>
  <si>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</si>
  <si>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</si>
  <si>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</si>
  <si>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</si>
  <si>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</si>
  <si>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</si>
  <si>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</si>
  <si>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</si>
  <si>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</si>
  <si>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</si>
  <si>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</si>
  <si>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</si>
  <si>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</si>
  <si>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</si>
  <si>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</si>
  <si>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</si>
  <si>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</si>
  <si>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</si>
  <si>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</si>
  <si>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</si>
  <si>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</si>
  <si>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</si>
  <si>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</si>
  <si>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</si>
  <si>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</si>
  <si>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</si>
  <si>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</si>
  <si>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</si>
  <si>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</si>
  <si>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</si>
  <si>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</si>
  <si>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</si>
  <si>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</si>
  <si>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</si>
  <si>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</si>
  <si>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</si>
  <si>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</si>
  <si>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</si>
  <si>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</si>
  <si>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</si>
  <si>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</si>
  <si>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</si>
  <si>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</si>
  <si>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</si>
  <si>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</si>
  <si>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</si>
  <si>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</si>
  <si>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</si>
  <si>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</si>
  <si>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</si>
  <si>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</si>
  <si>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</si>
  <si>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</si>
  <si>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</si>
  <si>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</si>
  <si>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</si>
  <si>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</si>
  <si>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</si>
  <si>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</si>
  <si>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</si>
  <si>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</si>
  <si>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</si>
  <si>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</si>
  <si>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</si>
  <si>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</si>
  <si>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</si>
  <si>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</si>
  <si>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</si>
  <si>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</si>
  <si>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</si>
  <si>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</si>
  <si>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</si>
  <si>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</si>
  <si>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</si>
  <si>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</si>
  <si>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</si>
  <si>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</si>
  <si>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</si>
  <si>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</si>
  <si>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</si>
  <si>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</si>
  <si>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</si>
  <si>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</si>
  <si>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</si>
  <si>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</si>
  <si>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</si>
  <si>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</si>
  <si>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</si>
  <si>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</si>
  <si>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</si>
  <si>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</si>
  <si>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</si>
  <si>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</si>
  <si>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</si>
  <si>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</si>
  <si>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</si>
  <si>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</si>
  <si>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</si>
  <si>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</si>
  <si>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</si>
  <si>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</si>
  <si>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</si>
  <si>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</si>
  <si>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</si>
  <si>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</si>
  <si>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</si>
  <si>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</si>
  <si>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</si>
  <si>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</si>
  <si>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</si>
  <si>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</si>
  <si>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</si>
  <si>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</si>
  <si>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</si>
  <si>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</si>
  <si>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</si>
  <si>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</si>
  <si>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</si>
  <si>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</si>
  <si>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</si>
  <si>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</si>
  <si>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</si>
  <si>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</si>
  <si>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</si>
  <si>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</si>
  <si>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</si>
  <si>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</si>
  <si>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</si>
  <si>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</si>
  <si>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</si>
  <si>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</si>
  <si>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</si>
  <si>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</si>
  <si>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</si>
  <si>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</si>
  <si>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</si>
  <si>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</si>
  <si>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</si>
  <si>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</si>
  <si>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</si>
  <si>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</si>
  <si>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</si>
  <si>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</si>
  <si>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</si>
  <si>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</si>
  <si>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</si>
  <si>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</si>
  <si>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</si>
  <si>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</si>
  <si>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</si>
  <si>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</si>
  <si>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</si>
  <si>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</si>
  <si>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</si>
  <si>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</si>
  <si>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</si>
  <si>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</si>
  <si>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</si>
  <si>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</si>
  <si>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</si>
  <si>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</si>
  <si>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</si>
  <si>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</si>
  <si>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</si>
  <si>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</si>
  <si>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</si>
  <si>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</si>
  <si>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</si>
  <si>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</si>
  <si>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</si>
  <si>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</si>
  <si>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</si>
  <si>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</si>
  <si>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</si>
  <si>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</si>
  <si>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</si>
  <si>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</si>
  <si>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</si>
  <si>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</si>
  <si>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</si>
  <si>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</si>
  <si>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</si>
  <si>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</si>
  <si>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</si>
  <si>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</si>
  <si>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</si>
  <si>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</si>
  <si>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</si>
  <si>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</si>
  <si>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</si>
  <si>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</si>
  <si>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</si>
  <si>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</si>
  <si>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</si>
  <si>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</si>
  <si>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</si>
  <si>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</si>
  <si>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</si>
  <si>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</si>
  <si>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</si>
  <si>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</si>
  <si>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</si>
  <si>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</si>
  <si>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</si>
  <si>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</si>
  <si>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</si>
  <si>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</si>
  <si>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</si>
  <si>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</si>
  <si>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</si>
  <si>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</si>
  <si>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</si>
  <si>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</si>
  <si>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</si>
  <si>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</si>
  <si>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</si>
  <si>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</si>
  <si>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</si>
  <si>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</si>
  <si>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</si>
  <si>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</si>
  <si>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</si>
  <si>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</si>
  <si>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</si>
  <si>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</si>
  <si>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</si>
  <si>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</si>
  <si>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</si>
  <si>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</si>
  <si>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</si>
  <si>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</si>
  <si>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</si>
  <si>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</si>
  <si>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</si>
  <si>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</si>
  <si>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</si>
  <si>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</si>
  <si>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</si>
  <si>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</si>
  <si>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</si>
  <si>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</si>
  <si>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</si>
  <si>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</si>
  <si>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</si>
  <si>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</si>
  <si>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</si>
  <si>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</si>
  <si>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</si>
  <si>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</si>
  <si>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</si>
  <si>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</si>
  <si>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</si>
  <si>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</si>
  <si>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</si>
  <si>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</si>
  <si>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</si>
  <si>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</si>
  <si>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</si>
  <si>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</si>
  <si>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</si>
  <si>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</si>
  <si>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</si>
  <si>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</si>
  <si>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</si>
  <si>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</si>
  <si>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</si>
  <si>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</si>
  <si>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</si>
  <si>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</si>
  <si>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</si>
  <si>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</si>
  <si>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</si>
  <si>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</si>
  <si>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</si>
  <si>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</si>
  <si>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</si>
  <si>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</si>
  <si>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</si>
  <si>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</si>
  <si>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</si>
  <si>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</si>
  <si>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</si>
  <si>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</si>
  <si>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</si>
  <si>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</si>
  <si>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</si>
  <si>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</si>
  <si>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</si>
  <si>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</si>
  <si>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</si>
  <si>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</si>
  <si>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</si>
  <si>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</si>
  <si>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</si>
  <si>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</si>
  <si>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</si>
  <si>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</si>
  <si>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</si>
  <si>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</si>
  <si>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</si>
  <si>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</si>
  <si>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</si>
  <si>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</si>
  <si>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</si>
  <si>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</si>
  <si>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</si>
  <si>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</si>
  <si>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</si>
  <si>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</si>
  <si>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</si>
  <si>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</si>
  <si>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</si>
  <si>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</si>
  <si>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</si>
  <si>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</si>
  <si>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</si>
  <si>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</si>
  <si>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</si>
  <si>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</si>
  <si>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</si>
  <si>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</si>
  <si>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</si>
  <si>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</si>
  <si>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</si>
  <si>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</si>
  <si>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</si>
  <si>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</si>
  <si>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</si>
  <si>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</si>
  <si>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</si>
  <si>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</si>
  <si>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</si>
  <si>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</si>
  <si>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</si>
  <si>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</si>
  <si>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</si>
  <si>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</si>
  <si>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</si>
  <si>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</si>
  <si>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</si>
  <si>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</si>
  <si>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</si>
  <si>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</si>
  <si>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</si>
  <si>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</si>
  <si>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</si>
  <si>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</si>
  <si>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</si>
  <si>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</si>
  <si>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</si>
  <si>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</si>
  <si>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</si>
  <si>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</si>
  <si>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</si>
  <si>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</si>
  <si>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</si>
  <si>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</si>
  <si>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</si>
  <si>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</si>
  <si>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</si>
  <si>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</si>
  <si>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</si>
  <si>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</si>
  <si>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</si>
  <si>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</si>
  <si>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</si>
  <si>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</si>
  <si>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</si>
  <si>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</si>
  <si>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</si>
  <si>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</si>
  <si>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</si>
  <si>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</si>
  <si>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</si>
  <si>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</si>
  <si>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</si>
  <si>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</si>
  <si>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</si>
  <si>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</si>
  <si>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</si>
  <si>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</si>
  <si>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</si>
  <si>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</si>
  <si>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</si>
  <si>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</si>
  <si>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</si>
  <si>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</si>
  <si>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</si>
  <si>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</si>
  <si>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</si>
  <si>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</si>
  <si>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</si>
  <si>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</si>
  <si>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</si>
  <si>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</si>
  <si>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</si>
  <si>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</si>
  <si>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</si>
  <si>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</si>
  <si>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</si>
  <si>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</si>
  <si>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</si>
  <si>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</si>
  <si>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</si>
  <si>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</si>
  <si>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</si>
  <si>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</si>
  <si>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</si>
  <si>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</si>
  <si>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</si>
  <si>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</si>
  <si>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</si>
  <si>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</si>
  <si>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</si>
  <si>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</si>
  <si>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</si>
  <si>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</si>
  <si>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</si>
  <si>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</si>
  <si>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</si>
  <si>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</si>
  <si>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</si>
  <si>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</si>
  <si>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</si>
  <si>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</si>
  <si>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</si>
  <si>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</si>
  <si>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</si>
  <si>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</si>
  <si>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</si>
  <si>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</si>
  <si>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</si>
  <si>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</si>
  <si>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</si>
  <si>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</si>
  <si>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</si>
  <si>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</si>
  <si>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</si>
  <si>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</si>
  <si>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</si>
  <si>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</si>
  <si>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</si>
  <si>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</si>
  <si>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</si>
  <si>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</si>
  <si>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</si>
  <si>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</si>
  <si>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</si>
  <si>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</si>
  <si>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</si>
  <si>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</si>
  <si>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</si>
  <si>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</si>
  <si>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</si>
  <si>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</si>
  <si>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</si>
  <si>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</si>
  <si>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</si>
  <si>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</si>
  <si>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</si>
  <si>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</si>
  <si>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</si>
  <si>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</si>
  <si>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</si>
  <si>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</si>
  <si>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</si>
  <si>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</si>
  <si>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</si>
  <si>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</si>
  <si>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</si>
  <si>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</si>
  <si>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</si>
  <si>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</si>
  <si>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</si>
  <si>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</si>
  <si>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</si>
  <si>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</si>
  <si>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</si>
  <si>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</si>
  <si>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</si>
  <si>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</si>
  <si>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</si>
  <si>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</si>
  <si>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</si>
  <si>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</si>
  <si>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</si>
  <si>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</si>
  <si>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</si>
  <si>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</si>
  <si>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</si>
  <si>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</si>
  <si>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</si>
  <si>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</si>
  <si>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</si>
  <si>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</si>
  <si>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</si>
  <si>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</si>
  <si>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</si>
  <si>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</si>
  <si>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</si>
  <si>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</si>
  <si>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</si>
  <si>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</si>
  <si>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</si>
  <si>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</si>
  <si>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</si>
  <si>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</si>
  <si>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</si>
  <si>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</si>
  <si>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</si>
  <si>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</si>
  <si>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</si>
  <si>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</si>
  <si>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</si>
  <si>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</si>
  <si>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</si>
  <si>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</si>
  <si>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</si>
  <si>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</si>
  <si>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</si>
  <si>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</si>
  <si>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</si>
  <si>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</si>
  <si>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</si>
  <si>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</si>
  <si>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</si>
  <si>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</si>
  <si>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</si>
  <si>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</si>
  <si>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</si>
  <si>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</si>
  <si>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</si>
  <si>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</si>
  <si>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</si>
  <si>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</si>
  <si>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</si>
  <si>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</si>
  <si>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</si>
  <si>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</si>
  <si>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</si>
  <si>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</si>
  <si>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</si>
  <si>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</si>
  <si>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</si>
  <si>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</si>
  <si>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</si>
  <si>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</si>
  <si>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</si>
  <si>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</si>
  <si>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</si>
  <si>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</si>
  <si>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</si>
  <si>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</si>
  <si>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</si>
  <si>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</si>
  <si>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</si>
  <si>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</si>
  <si>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</si>
  <si>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</si>
  <si>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</si>
  <si>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</si>
  <si>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</si>
  <si>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</si>
  <si>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</si>
  <si>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</si>
  <si>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</si>
  <si>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</si>
  <si>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</si>
  <si>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</si>
  <si>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</si>
  <si>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</si>
  <si>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</si>
  <si>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</si>
  <si>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</si>
  <si>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</si>
  <si>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</si>
  <si>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</si>
  <si>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</si>
  <si>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</si>
  <si>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</si>
  <si>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</si>
  <si>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</si>
  <si>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</si>
  <si>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</si>
  <si>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</si>
  <si>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</si>
  <si>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</si>
  <si>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</si>
  <si>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</si>
  <si>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</si>
  <si>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</si>
  <si>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</si>
  <si>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</si>
  <si>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</si>
  <si>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</si>
  <si>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</si>
  <si>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</si>
  <si>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</si>
  <si>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</si>
  <si>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</si>
  <si>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</si>
  <si>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</si>
  <si>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</si>
  <si>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</si>
  <si>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</si>
  <si>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</si>
  <si>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</si>
  <si>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</si>
  <si>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</si>
  <si>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</si>
  <si>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</si>
  <si>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</si>
  <si>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</si>
  <si>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</si>
  <si>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</si>
  <si>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</si>
  <si>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</si>
  <si>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</si>
  <si>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</si>
  <si>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</si>
  <si>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</si>
  <si>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</si>
  <si>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</si>
  <si>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</si>
  <si>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</si>
  <si>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</si>
  <si>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</si>
  <si>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</si>
  <si>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</si>
  <si>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</si>
  <si>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</si>
  <si>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</si>
  <si>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</si>
  <si>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</si>
  <si>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</si>
  <si>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</si>
  <si>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</si>
  <si>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</si>
  <si>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</si>
  <si>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</si>
  <si>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</si>
  <si>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</si>
  <si>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</si>
  <si>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</si>
  <si>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</si>
  <si>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</si>
  <si>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</si>
  <si>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</si>
  <si>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</si>
  <si>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</si>
  <si>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</si>
  <si>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</si>
  <si>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</si>
  <si>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</si>
  <si>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</si>
  <si>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</si>
  <si>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</si>
  <si>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</si>
  <si>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</si>
  <si>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</si>
  <si>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</si>
  <si>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</si>
  <si>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</si>
  <si>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</si>
  <si>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</si>
  <si>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</si>
  <si>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</si>
  <si>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</si>
  <si>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</si>
  <si>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</si>
  <si>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</si>
  <si>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</si>
  <si>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</si>
  <si>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</si>
  <si>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</si>
  <si>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</si>
  <si>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</si>
  <si>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</si>
  <si>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</si>
  <si>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</si>
  <si>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</si>
  <si>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</si>
  <si>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</si>
  <si>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</si>
  <si>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</si>
  <si>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</si>
  <si>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</si>
  <si>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</si>
  <si>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</si>
  <si>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</si>
  <si>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</si>
  <si>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</si>
  <si>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</si>
  <si>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</si>
  <si>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</si>
  <si>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</si>
  <si>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</si>
  <si>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</si>
  <si>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</si>
  <si>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</si>
  <si>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</si>
  <si>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</si>
  <si>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</si>
  <si>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</si>
  <si>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</si>
  <si>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</si>
  <si>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</si>
  <si>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</si>
  <si>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</si>
  <si>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</si>
  <si>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</si>
  <si>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</si>
  <si>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</si>
  <si>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</si>
  <si>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</si>
  <si>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</si>
  <si>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</si>
  <si>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</si>
  <si>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</si>
  <si>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</si>
  <si>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</si>
  <si>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</si>
  <si>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</si>
  <si>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</si>
  <si>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</si>
  <si>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</si>
  <si>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</si>
  <si>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</si>
  <si>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</si>
  <si>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</si>
  <si>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</si>
  <si>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</si>
  <si>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</si>
  <si>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</si>
  <si>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</si>
  <si>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</si>
  <si>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</si>
  <si>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</si>
  <si>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</si>
  <si>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</si>
  <si>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</si>
  <si>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</si>
  <si>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</si>
  <si>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</si>
  <si>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</si>
  <si>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</si>
  <si>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</si>
  <si>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</si>
  <si>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</si>
  <si>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</si>
  <si>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</si>
  <si>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</si>
  <si>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</si>
  <si>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</si>
  <si>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</si>
  <si>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</si>
  <si>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</si>
  <si>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</si>
  <si>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</si>
  <si>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</si>
  <si>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</si>
  <si>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</si>
  <si>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</si>
  <si>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</si>
  <si>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</si>
  <si>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</si>
  <si>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</si>
  <si>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</si>
  <si>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</si>
  <si>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</si>
  <si>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</si>
  <si>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</si>
  <si>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</si>
  <si>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</si>
  <si>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</si>
  <si>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</si>
  <si>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</si>
  <si>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</si>
  <si>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</si>
  <si>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</si>
  <si>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</si>
  <si>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</si>
  <si>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</si>
  <si>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</si>
  <si>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</si>
  <si>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</si>
  <si>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</si>
  <si>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</si>
  <si>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</si>
  <si>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</si>
  <si>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</si>
  <si>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</si>
  <si>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</si>
  <si>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</si>
  <si>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</si>
  <si>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</si>
  <si>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</si>
  <si>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</si>
  <si>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</si>
  <si>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</si>
  <si>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</si>
  <si>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</si>
  <si>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</si>
  <si>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</si>
  <si>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</si>
  <si>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</si>
  <si>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</si>
  <si>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</si>
  <si>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</si>
  <si>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</si>
  <si>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</si>
  <si>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</si>
  <si>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</si>
  <si>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</si>
  <si>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</si>
  <si>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</si>
  <si>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</si>
  <si>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</si>
  <si>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</si>
  <si>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</si>
  <si>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</si>
  <si>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</si>
  <si>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</si>
  <si>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</si>
  <si>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</si>
  <si>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</si>
  <si>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</si>
  <si>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</si>
  <si>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</si>
  <si>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</si>
  <si>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</si>
  <si>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</si>
  <si>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</si>
  <si>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</si>
  <si>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</si>
  <si>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</si>
  <si>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</si>
  <si>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</si>
  <si>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</si>
  <si>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</si>
  <si>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</si>
  <si>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</si>
  <si>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</si>
  <si>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</si>
  <si>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</si>
  <si>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</si>
  <si>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</si>
  <si>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</si>
  <si>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</si>
  <si>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</si>
  <si>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</si>
  <si>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</si>
  <si>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</si>
  <si>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</si>
  <si>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</si>
  <si>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</si>
  <si>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</si>
  <si>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</si>
  <si>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</si>
  <si>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</si>
  <si>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</si>
  <si>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</si>
  <si>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</si>
  <si>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</si>
  <si>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</si>
  <si>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</si>
  <si>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</si>
  <si>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</si>
  <si>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</si>
  <si>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</si>
  <si>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</si>
  <si>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</si>
  <si>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</si>
  <si>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</si>
  <si>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</si>
  <si>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</si>
  <si>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</si>
  <si>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</si>
  <si>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</si>
  <si>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</si>
  <si>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</si>
  <si>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</si>
  <si>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</si>
  <si>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</si>
  <si>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</si>
  <si>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</si>
  <si>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</si>
  <si>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</si>
  <si>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</si>
  <si>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</si>
  <si>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</si>
  <si>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</si>
  <si>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</si>
  <si>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</si>
  <si>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</si>
  <si>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</si>
  <si>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</si>
  <si>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</si>
  <si>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</si>
  <si>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</si>
  <si>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</si>
  <si>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</si>
  <si>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</si>
  <si>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</si>
  <si>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</si>
  <si>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</si>
  <si>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</si>
  <si>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</si>
  <si>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</si>
  <si>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</si>
  <si>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</si>
  <si>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</si>
  <si>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</si>
  <si>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</si>
  <si>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</si>
  <si>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</si>
  <si>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</si>
  <si>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</si>
  <si>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</si>
  <si>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</si>
  <si>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</si>
  <si>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</si>
  <si>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</si>
  <si>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</si>
  <si>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</si>
  <si>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</si>
  <si>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</si>
  <si>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</si>
  <si>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</si>
  <si>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</si>
  <si>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</si>
  <si>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</si>
  <si>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</si>
  <si>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</si>
  <si>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</si>
  <si>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</si>
  <si>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</si>
  <si>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</si>
  <si>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</si>
  <si>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</si>
  <si>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</si>
  <si>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</si>
  <si>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</si>
  <si>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</si>
  <si>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</si>
  <si>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</si>
  <si>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</si>
  <si>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</si>
  <si>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</si>
  <si>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</si>
  <si>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</si>
  <si>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</si>
  <si>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</si>
  <si>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</si>
  <si>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</si>
  <si>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</si>
  <si>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</si>
  <si>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</si>
  <si>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</si>
  <si>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</si>
  <si>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</si>
  <si>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</si>
  <si>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</si>
  <si>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</si>
  <si>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</si>
  <si>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</si>
  <si>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</si>
  <si>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</si>
  <si>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</si>
  <si>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</si>
  <si>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</si>
  <si>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</si>
  <si>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</si>
  <si>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</si>
  <si>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</si>
  <si>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</si>
  <si>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</si>
  <si>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</si>
  <si>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</si>
  <si>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</si>
  <si>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</si>
  <si>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</si>
  <si>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</si>
  <si>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</si>
  <si>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</si>
  <si>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</si>
  <si>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</si>
  <si>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</si>
  <si>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</si>
  <si>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</si>
  <si>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</si>
  <si>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</si>
  <si>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</si>
  <si>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</si>
  <si>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</si>
  <si>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</si>
  <si>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</si>
  <si>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</si>
  <si>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</si>
  <si>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</si>
  <si>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</si>
  <si>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</si>
  <si>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</si>
  <si>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</si>
  <si>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</si>
  <si>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</si>
  <si>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</si>
  <si>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</si>
  <si>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</si>
  <si>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</si>
  <si>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</si>
  <si>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</si>
  <si>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</si>
  <si>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</si>
  <si>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</si>
  <si>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</si>
  <si>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</si>
  <si>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</si>
  <si>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</si>
  <si>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</si>
  <si>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</si>
  <si>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</si>
  <si>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</si>
  <si>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</si>
  <si>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</si>
  <si>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</si>
  <si>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</si>
  <si>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</si>
  <si>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</si>
  <si>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</si>
  <si>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</si>
  <si>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</si>
  <si>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</si>
  <si>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</si>
  <si>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</si>
  <si>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</si>
  <si>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</si>
  <si>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</si>
  <si>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</si>
  <si>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</si>
  <si>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</si>
  <si>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</si>
  <si>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</si>
  <si>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</si>
  <si>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</si>
  <si>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</si>
  <si>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</si>
  <si>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</si>
  <si>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</si>
  <si>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</si>
  <si>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</si>
  <si>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</si>
  <si>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</si>
  <si>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</si>
  <si>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</si>
  <si>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</si>
  <si>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</si>
  <si>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</si>
  <si>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</si>
  <si>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</si>
  <si>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</si>
  <si>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</si>
  <si>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</si>
  <si>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</si>
  <si>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</si>
  <si>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</si>
  <si>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</si>
  <si>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</si>
  <si>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</si>
  <si>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</si>
  <si>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</si>
  <si>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</si>
  <si>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</si>
  <si>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</si>
  <si>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</si>
  <si>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</si>
  <si>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</si>
  <si>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</si>
  <si>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</si>
  <si>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</si>
  <si>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</si>
  <si>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</si>
  <si>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</si>
  <si>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</si>
  <si>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</si>
  <si>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</si>
  <si>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</si>
  <si>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</si>
  <si>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</si>
  <si>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</si>
  <si>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</si>
  <si>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</si>
  <si>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</si>
  <si>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</si>
  <si>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</si>
  <si>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</si>
  <si>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</si>
  <si>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</si>
  <si>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</si>
  <si>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</si>
  <si>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</si>
  <si>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</si>
  <si>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</si>
  <si>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</si>
  <si>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</si>
  <si>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</si>
  <si>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</si>
  <si>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</si>
  <si>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</si>
  <si>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</si>
  <si>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</si>
  <si>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</si>
  <si>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</si>
  <si>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</si>
  <si>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</si>
  <si>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</si>
  <si>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</si>
  <si>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</si>
  <si>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</si>
  <si>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</si>
  <si>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</si>
  <si>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</si>
  <si>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</si>
  <si>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</si>
  <si>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</si>
  <si>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</si>
  <si>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</si>
  <si>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</si>
  <si>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</si>
  <si>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</si>
  <si>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</si>
  <si>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</si>
  <si>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</si>
  <si>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</si>
  <si>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</si>
  <si>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</si>
  <si>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</si>
  <si>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</si>
  <si>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</si>
  <si>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</si>
  <si>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</si>
  <si>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</si>
  <si>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</si>
  <si>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</si>
  <si>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</si>
  <si>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</si>
  <si>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</si>
  <si>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</si>
  <si>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</si>
  <si>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</si>
  <si>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</si>
  <si>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</si>
  <si>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</si>
  <si>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</si>
  <si>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</si>
  <si>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</si>
  <si>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</si>
  <si>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</si>
  <si>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</si>
  <si>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</si>
  <si>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</si>
  <si>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</si>
  <si>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</si>
  <si>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</si>
  <si>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</si>
  <si>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</si>
  <si>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</si>
  <si>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</si>
  <si>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</si>
  <si>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</si>
  <si>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</si>
  <si>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</si>
  <si>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</si>
  <si>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</si>
  <si>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</si>
  <si>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</si>
  <si>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</si>
  <si>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</si>
  <si>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</si>
  <si>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</si>
  <si>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</si>
  <si>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</si>
  <si>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</si>
  <si>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</si>
  <si>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</si>
  <si>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</si>
  <si>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</si>
  <si>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</si>
  <si>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</si>
  <si>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</si>
  <si>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</si>
  <si>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</si>
  <si>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</si>
  <si>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</si>
  <si>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</si>
  <si>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</si>
  <si>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</si>
  <si>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</si>
  <si>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</si>
  <si>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</si>
  <si>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</si>
  <si>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</si>
  <si>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</si>
  <si>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</si>
  <si>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</si>
  <si>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</si>
  <si>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</si>
  <si>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</si>
  <si>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</si>
  <si>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</si>
  <si>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</si>
  <si>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</si>
  <si>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</si>
  <si>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</si>
  <si>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</si>
  <si>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</si>
  <si>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</si>
  <si>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</si>
  <si>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</si>
  <si>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</si>
  <si>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</si>
  <si>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</si>
  <si>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</si>
  <si>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</si>
  <si>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</si>
  <si>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</si>
  <si>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</si>
  <si>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</si>
  <si>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</si>
  <si>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</si>
  <si>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</si>
  <si>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</si>
  <si>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</si>
  <si>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</si>
  <si>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</si>
  <si>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</si>
  <si>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</si>
  <si>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</si>
  <si>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</si>
  <si>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</si>
  <si>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</si>
  <si>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</si>
  <si>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</si>
  <si>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</si>
  <si>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</si>
  <si>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</si>
  <si>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</si>
  <si>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</si>
  <si>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</si>
  <si>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</si>
  <si>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</si>
  <si>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</si>
  <si>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</si>
  <si>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</si>
  <si>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</si>
  <si>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</si>
  <si>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</si>
  <si>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</si>
  <si>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</si>
  <si>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</si>
  <si>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</si>
  <si>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</si>
  <si>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</si>
  <si>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</si>
  <si>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</si>
  <si>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</si>
  <si>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</si>
  <si>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</si>
  <si>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</si>
  <si>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</si>
  <si>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</si>
  <si>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</si>
  <si>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</si>
  <si>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</si>
  <si>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</si>
  <si>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</si>
  <si>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</si>
  <si>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</si>
  <si>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</si>
  <si>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</si>
  <si>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</si>
  <si>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</si>
  <si>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</si>
  <si>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</si>
  <si>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</si>
  <si>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</si>
  <si>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</si>
  <si>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</si>
  <si>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</si>
  <si>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</si>
  <si>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</si>
  <si>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</si>
  <si>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</si>
  <si>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</si>
  <si>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</si>
  <si>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</si>
  <si>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</si>
  <si>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</si>
  <si>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</si>
  <si>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</si>
  <si>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</si>
  <si>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</si>
  <si>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</si>
  <si>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</si>
  <si>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</si>
  <si>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</si>
  <si>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</si>
  <si>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</si>
  <si>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</si>
  <si>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</si>
  <si>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</si>
  <si>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</si>
  <si>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</si>
  <si>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</si>
  <si>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</si>
  <si>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</si>
  <si>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</si>
  <si>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</si>
  <si>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</si>
  <si>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</si>
  <si>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</si>
  <si>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</si>
  <si>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</si>
  <si>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</si>
  <si>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</si>
  <si>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</si>
  <si>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</si>
  <si>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</si>
  <si>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</si>
  <si>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</si>
  <si>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</si>
  <si>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</si>
  <si>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</si>
  <si>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</si>
  <si>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</si>
  <si>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</si>
  <si>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</si>
  <si>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</si>
  <si>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</si>
  <si>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</si>
  <si>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</si>
  <si>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</si>
  <si>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</si>
  <si>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</si>
  <si>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</si>
  <si>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</si>
  <si>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</si>
  <si>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</si>
  <si>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</si>
  <si>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</si>
  <si>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</si>
  <si>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</si>
  <si>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</si>
  <si>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</si>
  <si>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</si>
  <si>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</si>
  <si>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</si>
  <si>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</si>
  <si>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</si>
  <si>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</si>
  <si>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</si>
  <si>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</si>
  <si>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</si>
  <si>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</si>
  <si>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</si>
  <si>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</si>
  <si>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</si>
  <si>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</si>
  <si>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</si>
  <si>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</si>
  <si>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</si>
  <si>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</si>
  <si>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</si>
  <si>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</si>
  <si>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</si>
  <si>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</si>
  <si>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</si>
  <si>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</si>
  <si>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</si>
  <si>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</si>
  <si>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</si>
  <si>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</si>
  <si>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</si>
  <si>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</si>
  <si>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</si>
  <si>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</si>
  <si>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</si>
  <si>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</si>
  <si>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</si>
  <si>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</si>
  <si>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</si>
  <si>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</si>
  <si>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</si>
  <si>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</si>
  <si>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</si>
  <si>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</si>
  <si>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</si>
  <si>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</si>
  <si>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</si>
  <si>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</si>
  <si>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</si>
  <si>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</si>
  <si>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</si>
  <si>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</si>
  <si>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</si>
  <si>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</si>
  <si>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</si>
  <si>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</si>
  <si>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</si>
  <si>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</si>
  <si>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</si>
  <si>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</si>
  <si>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</si>
  <si>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</si>
  <si>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</si>
  <si>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</si>
  <si>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</si>
  <si>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</si>
  <si>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</si>
  <si>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</si>
  <si>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</si>
  <si>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</si>
  <si>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</si>
  <si>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</si>
  <si>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</si>
  <si>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</si>
  <si>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</si>
  <si>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</si>
  <si>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</si>
  <si>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</si>
  <si>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</si>
  <si>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</si>
  <si>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</si>
  <si>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</si>
  <si>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</si>
  <si>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</si>
  <si>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</si>
  <si>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</si>
  <si>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</si>
  <si>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</si>
  <si>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</si>
  <si>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</si>
  <si>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</si>
  <si>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</si>
  <si>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</si>
  <si>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</si>
  <si>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</si>
  <si>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</si>
  <si>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</si>
  <si>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</si>
  <si>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</si>
  <si>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</si>
  <si>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</si>
  <si>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</si>
  <si>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</si>
  <si>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</si>
  <si>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</si>
  <si>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</si>
  <si>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</si>
  <si>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</si>
  <si>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</si>
  <si>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</si>
  <si>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</si>
  <si>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</si>
  <si>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</si>
  <si>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</si>
  <si>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</si>
  <si>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</si>
  <si>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</si>
  <si>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</si>
  <si>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</si>
  <si>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</si>
  <si>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</si>
  <si>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</si>
  <si>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</si>
  <si>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</si>
  <si>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</si>
  <si>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</si>
  <si>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</si>
  <si>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</si>
  <si>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</si>
  <si>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</si>
  <si>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</si>
  <si>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</si>
  <si>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</si>
  <si>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</si>
  <si>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</si>
  <si>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</si>
  <si>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</si>
  <si>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</si>
  <si>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</si>
  <si>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</si>
  <si>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</si>
  <si>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</si>
  <si>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</si>
  <si>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</si>
  <si>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</si>
  <si>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</si>
  <si>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</si>
  <si>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</si>
  <si>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</si>
  <si>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</si>
  <si>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</si>
  <si>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</si>
  <si>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</si>
  <si>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</si>
  <si>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</si>
  <si>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</si>
  <si>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</si>
  <si>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</si>
  <si>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</si>
  <si>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</si>
  <si>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</si>
  <si>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</si>
  <si>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</si>
  <si>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</si>
  <si>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</si>
  <si>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</si>
  <si>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</si>
  <si>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</si>
  <si>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</si>
  <si>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</si>
  <si>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</si>
  <si>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</si>
  <si>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</si>
  <si>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</si>
  <si>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</si>
  <si>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</si>
  <si>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</si>
  <si>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</si>
  <si>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</si>
  <si>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</si>
  <si>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</si>
  <si>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</si>
  <si>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</si>
  <si>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</si>
  <si>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</si>
  <si>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</si>
  <si>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</si>
  <si>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</si>
  <si>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</si>
  <si>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</si>
  <si>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</si>
  <si>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</si>
  <si>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</si>
  <si>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</si>
  <si>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</si>
  <si>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</si>
  <si>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</si>
  <si>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</si>
  <si>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</si>
  <si>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</si>
  <si>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</si>
  <si>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</si>
  <si>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</si>
  <si>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</si>
  <si>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</si>
  <si>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</si>
  <si>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</si>
  <si>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</si>
  <si>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</si>
  <si>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</si>
  <si>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</si>
  <si>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</si>
  <si>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</si>
  <si>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</si>
  <si>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</si>
  <si>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</si>
  <si>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</si>
  <si>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</si>
  <si>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</si>
  <si>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</si>
  <si>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</si>
  <si>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</si>
  <si>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</si>
  <si>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</si>
  <si>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</si>
  <si>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</si>
  <si>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</si>
  <si>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</si>
  <si>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</si>
  <si>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</si>
  <si>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</si>
  <si>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</si>
  <si>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</si>
  <si>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</si>
  <si>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</si>
  <si>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</si>
  <si>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</si>
  <si>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</si>
  <si>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</si>
  <si>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</si>
  <si>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</si>
  <si>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</si>
  <si>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</si>
  <si>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</si>
  <si>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</si>
  <si>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</si>
  <si>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</si>
  <si>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</si>
  <si>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</si>
  <si>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</si>
  <si>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</si>
  <si>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</si>
  <si>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</si>
  <si>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</si>
  <si>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</si>
  <si>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</si>
  <si>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</si>
  <si>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</si>
  <si>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</si>
  <si>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</si>
  <si>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</si>
  <si>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</si>
  <si>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</si>
  <si>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</si>
  <si>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</si>
  <si>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</si>
  <si>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</si>
  <si>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</si>
  <si>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</si>
  <si>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</si>
  <si>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</si>
  <si>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</si>
  <si>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</si>
  <si>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</si>
  <si>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</si>
  <si>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</si>
  <si>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</si>
  <si>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</si>
  <si>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</si>
  <si>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</si>
  <si>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</si>
  <si>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</si>
  <si>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</si>
  <si>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</si>
  <si>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</si>
  <si>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</si>
  <si>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</si>
  <si>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</si>
  <si>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</si>
  <si>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</si>
  <si>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</si>
  <si>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</si>
  <si>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</si>
  <si>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</si>
  <si>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</si>
  <si>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</si>
  <si>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</si>
  <si>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</si>
  <si>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</si>
  <si>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</si>
  <si>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</si>
  <si>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</si>
  <si>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</si>
  <si>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</si>
  <si>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</si>
  <si>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</si>
  <si>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</si>
  <si>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</si>
  <si>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</si>
  <si>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</si>
  <si>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</si>
  <si>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</si>
  <si>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</si>
  <si>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</si>
  <si>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</si>
  <si>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</si>
  <si>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</si>
  <si>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</si>
  <si>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</si>
  <si>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</si>
  <si>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</si>
  <si>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</si>
  <si>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</si>
  <si>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</si>
  <si>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</si>
  <si>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</si>
  <si>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</si>
  <si>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</si>
  <si>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</si>
  <si>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</si>
  <si>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</si>
  <si>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</si>
  <si>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</si>
  <si>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</si>
  <si>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</si>
  <si>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</si>
  <si>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</si>
  <si>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</si>
  <si>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</si>
  <si>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</si>
  <si>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</si>
  <si>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</si>
  <si>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</si>
  <si>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</si>
  <si>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</si>
  <si>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</si>
  <si>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</si>
  <si>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</si>
  <si>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</si>
  <si>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</si>
  <si>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</si>
  <si>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</si>
  <si>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</si>
  <si>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</si>
  <si>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</si>
  <si>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</si>
  <si>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</si>
  <si>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</si>
  <si>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</si>
  <si>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</si>
  <si>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</si>
  <si>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</si>
  <si>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</si>
  <si>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</si>
  <si>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</si>
  <si>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</si>
  <si>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</si>
  <si>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</si>
  <si>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</si>
  <si>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</si>
  <si>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</si>
  <si>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</si>
  <si>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</si>
  <si>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</si>
  <si>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</si>
  <si>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</si>
  <si>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</si>
  <si>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</si>
  <si>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</si>
  <si>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</si>
  <si>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</si>
  <si>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</si>
  <si>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</si>
  <si>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</si>
  <si>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</si>
  <si>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</si>
  <si>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</si>
  <si>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</si>
  <si>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</si>
  <si>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</si>
  <si>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</si>
  <si>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</si>
  <si>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</si>
  <si>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</si>
  <si>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</si>
  <si>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</si>
  <si>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</si>
  <si>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</si>
  <si>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</si>
  <si>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</si>
  <si>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</si>
  <si>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</si>
  <si>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</si>
  <si>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</si>
  <si>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</si>
  <si>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</si>
  <si>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</si>
  <si>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</si>
  <si>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</si>
  <si>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</si>
  <si>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</si>
  <si>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</si>
  <si>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</si>
  <si>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</si>
  <si>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</si>
  <si>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</si>
  <si>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</si>
  <si>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</si>
  <si>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</si>
  <si>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</si>
  <si>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</si>
  <si>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</si>
  <si>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</si>
  <si>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</si>
  <si>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</si>
  <si>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</si>
  <si>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</si>
  <si>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</si>
  <si>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</si>
  <si>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</si>
  <si>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</si>
  <si>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</si>
  <si>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</si>
  <si>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</si>
  <si>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</si>
  <si>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</si>
  <si>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</si>
  <si>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</si>
  <si>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</si>
  <si>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</si>
  <si>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</si>
  <si>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</si>
  <si>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</si>
  <si>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</si>
  <si>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</si>
  <si>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</si>
  <si>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</si>
  <si>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</si>
  <si>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</si>
  <si>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</si>
  <si>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</si>
  <si>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</si>
  <si>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</si>
  <si>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</si>
  <si>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</si>
  <si>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</si>
  <si>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</si>
  <si>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</si>
  <si>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</si>
  <si>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</si>
  <si>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</si>
  <si>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</si>
  <si>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</si>
  <si>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</si>
  <si>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</si>
  <si>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</si>
  <si>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</si>
  <si>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</si>
  <si>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</si>
  <si>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</si>
  <si>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</si>
  <si>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</si>
  <si>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</si>
  <si>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</si>
  <si>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</si>
  <si>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</si>
  <si>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</si>
  <si>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</si>
  <si>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</si>
  <si>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</si>
  <si>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</si>
  <si>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</si>
  <si>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</si>
  <si>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</si>
  <si>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</si>
  <si>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</si>
  <si>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</si>
  <si>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</si>
  <si>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</si>
  <si>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</si>
  <si>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</si>
  <si>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</si>
  <si>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</si>
  <si>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</si>
  <si>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</si>
  <si>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</si>
  <si>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</si>
  <si>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</si>
  <si>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</si>
  <si>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</si>
  <si>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</si>
  <si>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</si>
  <si>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</si>
  <si>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</si>
  <si>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</si>
  <si>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</si>
  <si>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</si>
  <si>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</si>
  <si>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</si>
  <si>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</si>
  <si>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</si>
  <si>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</si>
  <si>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</si>
  <si>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</si>
  <si>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</si>
  <si>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</si>
  <si>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</si>
  <si>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</si>
  <si>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</si>
  <si>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</si>
  <si>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</si>
  <si>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</si>
  <si>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</si>
  <si>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</si>
  <si>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</si>
  <si>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</si>
  <si>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</si>
  <si>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</si>
  <si>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</si>
  <si>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</si>
  <si>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</si>
  <si>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</si>
  <si>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</si>
  <si>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</si>
  <si>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</si>
  <si>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</si>
  <si>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</si>
  <si>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</si>
  <si>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</si>
  <si>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</si>
  <si>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</si>
  <si>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</si>
  <si>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</si>
  <si>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</si>
  <si>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</si>
  <si>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</si>
  <si>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</si>
  <si>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</si>
  <si>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</si>
  <si>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</si>
  <si>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</si>
  <si>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</si>
  <si>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</si>
  <si>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</si>
  <si>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</si>
  <si>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</si>
  <si>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</si>
  <si>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</si>
  <si>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</si>
  <si>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</si>
  <si>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</si>
  <si>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</si>
  <si>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</si>
  <si>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</si>
  <si>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</si>
  <si>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</si>
  <si>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</si>
  <si>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</si>
  <si>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</si>
  <si>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</si>
  <si>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</si>
  <si>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</si>
  <si>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</si>
  <si>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</si>
  <si>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</si>
  <si>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</si>
  <si>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</si>
  <si>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</si>
  <si>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</si>
  <si>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</si>
  <si>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</si>
  <si>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</si>
  <si>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</si>
  <si>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</si>
  <si>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</si>
  <si>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</si>
  <si>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</si>
  <si>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</si>
  <si>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</si>
  <si>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</si>
  <si>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</si>
  <si>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</si>
  <si>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</si>
  <si>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</si>
  <si>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</si>
  <si>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</si>
  <si>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</si>
  <si>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</si>
  <si>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</si>
  <si>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</si>
  <si>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</si>
  <si>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</si>
  <si>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</si>
  <si>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</si>
  <si>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</si>
  <si>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</si>
  <si>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</si>
  <si>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</si>
  <si>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</si>
  <si>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</si>
  <si>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</si>
  <si>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</si>
  <si>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</si>
  <si>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</si>
  <si>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</si>
  <si>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</si>
  <si>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</si>
  <si>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</si>
  <si>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</si>
  <si>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</si>
  <si>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</si>
  <si>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</si>
  <si>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</si>
  <si>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</si>
  <si>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</si>
  <si>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</si>
  <si>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</si>
  <si>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</si>
  <si>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</si>
  <si>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</si>
  <si>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</si>
  <si>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</si>
  <si>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</si>
  <si>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</si>
  <si>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</si>
  <si>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</si>
  <si>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</si>
  <si>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</si>
  <si>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</si>
  <si>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</si>
  <si>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</si>
  <si>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</si>
  <si>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</si>
  <si>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</si>
  <si>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</si>
  <si>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</si>
  <si>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</si>
  <si>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</si>
  <si>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</si>
  <si>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</si>
  <si>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</si>
  <si>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</si>
  <si>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</si>
  <si>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</si>
  <si>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</si>
  <si>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</si>
  <si>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</si>
  <si>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</si>
  <si>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</si>
  <si>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</si>
  <si>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</si>
  <si>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</si>
  <si>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</si>
  <si>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</si>
  <si>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</si>
  <si>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</si>
  <si>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</si>
  <si>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</si>
  <si>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</si>
  <si>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</si>
  <si>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</si>
  <si>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</si>
  <si>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</si>
  <si>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</si>
  <si>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</si>
  <si>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</si>
  <si>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</si>
  <si>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</si>
  <si>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</si>
  <si>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</si>
  <si>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</si>
  <si>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</si>
  <si>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</si>
  <si>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</si>
  <si>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</si>
  <si>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</si>
  <si>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</si>
  <si>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</si>
  <si>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</si>
  <si>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</si>
  <si>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</si>
  <si>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</si>
  <si>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</si>
  <si>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</si>
  <si>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</si>
  <si>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</si>
  <si>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</si>
  <si>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</si>
  <si>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</si>
  <si>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</si>
  <si>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</si>
  <si>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</si>
  <si>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</si>
  <si>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</si>
  <si>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</si>
  <si>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</si>
  <si>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</si>
  <si>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</si>
  <si>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</si>
  <si>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</si>
  <si>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</si>
  <si>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</si>
  <si>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</si>
  <si>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</si>
  <si>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</si>
  <si>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</si>
  <si>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</si>
  <si>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</si>
  <si>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</si>
  <si>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</si>
  <si>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</si>
  <si>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</si>
  <si>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</si>
  <si>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</si>
  <si>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</si>
  <si>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</si>
  <si>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</si>
  <si>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</si>
  <si>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</si>
  <si>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</si>
  <si>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</si>
  <si>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</si>
  <si>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</si>
  <si>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</si>
  <si>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</si>
  <si>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</si>
  <si>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</si>
  <si>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</si>
  <si>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</si>
  <si>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</si>
  <si>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</si>
  <si>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</si>
  <si>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</si>
  <si>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</si>
  <si>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</si>
  <si>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</si>
  <si>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</si>
  <si>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</si>
  <si>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</si>
  <si>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</si>
  <si>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</si>
  <si>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</si>
  <si>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</si>
  <si>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</si>
  <si>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</si>
  <si>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</si>
  <si>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</si>
  <si>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</si>
  <si>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</si>
  <si>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</si>
  <si>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</si>
  <si>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</si>
  <si>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</si>
  <si>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</si>
  <si>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</si>
  <si>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</si>
  <si>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</si>
  <si>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</si>
  <si>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</si>
  <si>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</si>
  <si>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</si>
  <si>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</si>
  <si>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</si>
  <si>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</si>
  <si>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</si>
  <si>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</si>
  <si>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</si>
  <si>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</si>
  <si>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</si>
  <si>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</si>
  <si>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</si>
  <si>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</si>
  <si>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</si>
  <si>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</si>
  <si>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</si>
  <si>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</si>
  <si>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</si>
  <si>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</si>
  <si>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</si>
  <si>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</si>
  <si>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</si>
  <si>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</si>
  <si>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</si>
  <si>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</si>
  <si>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</si>
  <si>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</si>
  <si>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</si>
  <si>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</si>
  <si>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</si>
  <si>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</si>
  <si>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</si>
  <si>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</si>
  <si>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</si>
  <si>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</si>
  <si>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</si>
  <si>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</si>
  <si>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</si>
  <si>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</si>
  <si>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</si>
  <si>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</si>
  <si>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</si>
  <si>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</si>
  <si>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</si>
  <si>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</si>
  <si>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</si>
  <si>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</si>
  <si>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</si>
  <si>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</si>
  <si>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</si>
  <si>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</si>
  <si>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</si>
  <si>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</si>
  <si>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</si>
  <si>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</si>
  <si>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</si>
  <si>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</si>
  <si>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</si>
  <si>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</si>
  <si>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</si>
  <si>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</si>
  <si>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</si>
  <si>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</si>
  <si>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</si>
  <si>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</si>
  <si>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</si>
  <si>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</si>
  <si>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</si>
  <si>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</si>
  <si>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</si>
  <si>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</si>
  <si>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</si>
  <si>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</si>
  <si>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</si>
  <si>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</si>
  <si>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</si>
  <si>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</si>
  <si>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</si>
  <si>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</si>
  <si>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</si>
  <si>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</si>
  <si>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</si>
  <si>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</si>
  <si>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</si>
  <si>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</si>
  <si>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</si>
  <si>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</si>
  <si>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</si>
  <si>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</si>
  <si>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</si>
  <si>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</si>
  <si>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</si>
  <si>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</si>
  <si>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</si>
  <si>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</si>
  <si>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</si>
  <si>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</si>
  <si>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</si>
  <si>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</si>
  <si>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</si>
  <si>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</si>
  <si>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</si>
  <si>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</si>
  <si>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</si>
  <si>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</si>
  <si>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</si>
  <si>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</si>
  <si>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</si>
  <si>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</si>
  <si>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</si>
  <si>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</si>
  <si>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</si>
  <si>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</si>
  <si>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</si>
  <si>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</si>
  <si>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</si>
  <si>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</si>
  <si>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</si>
  <si>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</si>
  <si>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</si>
  <si>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</si>
  <si>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</si>
  <si>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</si>
  <si>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</si>
  <si>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</si>
  <si>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</si>
  <si>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</si>
  <si>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</si>
  <si>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</si>
  <si>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</si>
  <si>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</si>
  <si>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</si>
  <si>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</si>
  <si>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</si>
  <si>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</si>
  <si>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</si>
  <si>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</si>
  <si>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</si>
  <si>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</si>
  <si>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</si>
  <si>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</si>
  <si>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</si>
  <si>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</si>
  <si>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</si>
  <si>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</si>
  <si>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</si>
  <si>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</si>
  <si>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</si>
  <si>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</si>
  <si>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</si>
  <si>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</si>
  <si>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</si>
  <si>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</si>
  <si>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</si>
  <si>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</si>
  <si>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</si>
  <si>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</si>
  <si>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</si>
  <si>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</si>
  <si>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</si>
  <si>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</si>
  <si>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</si>
  <si>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</si>
  <si>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</si>
  <si>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</si>
  <si>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</si>
  <si>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</si>
  <si>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</si>
  <si>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</si>
  <si>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</si>
  <si>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</si>
  <si>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</si>
  <si>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</si>
  <si>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</si>
  <si>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</si>
  <si>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</si>
  <si>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</si>
  <si>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</si>
  <si>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</si>
  <si>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</si>
  <si>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</si>
  <si>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</si>
  <si>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</si>
  <si>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</si>
  <si>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</si>
  <si>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</si>
  <si>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</si>
  <si>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</si>
  <si>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</si>
  <si>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</si>
  <si>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</si>
  <si>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</si>
  <si>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</si>
  <si>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</si>
  <si>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</si>
  <si>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</si>
  <si>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</si>
  <si>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</si>
  <si>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</si>
  <si>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</si>
  <si>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</si>
  <si>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</si>
  <si>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</si>
  <si>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</si>
  <si>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</si>
  <si>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</si>
  <si>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</si>
  <si>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</si>
  <si>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</si>
  <si>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</si>
  <si>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</si>
  <si>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</si>
  <si>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</si>
  <si>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</si>
  <si>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</si>
  <si>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</si>
  <si>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</si>
  <si>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</si>
  <si>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</si>
  <si>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</si>
  <si>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</si>
  <si>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</si>
  <si>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</si>
  <si>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</si>
  <si>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</si>
  <si>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</si>
  <si>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</si>
  <si>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</si>
  <si>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</si>
  <si>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</si>
  <si>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</si>
  <si>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</si>
  <si>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</si>
  <si>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</si>
  <si>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</si>
  <si>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</si>
  <si>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</si>
  <si>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</si>
  <si>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</si>
  <si>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</si>
  <si>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</si>
  <si>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</si>
  <si>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</si>
  <si>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</si>
  <si>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</si>
  <si>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</si>
  <si>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</si>
  <si>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</si>
  <si>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</si>
  <si>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</si>
  <si>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</si>
  <si>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</si>
  <si>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</si>
  <si>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</si>
  <si>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</si>
  <si>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</si>
  <si>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</si>
  <si>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</si>
  <si>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</si>
  <si>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</si>
  <si>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</si>
  <si>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</si>
  <si>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</si>
  <si>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</si>
  <si>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</si>
  <si>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</si>
  <si>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</si>
  <si>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</si>
  <si>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</si>
  <si>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</si>
  <si>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</si>
  <si>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</si>
  <si>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</si>
  <si>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</si>
  <si>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</si>
  <si>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</si>
  <si>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</si>
  <si>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</si>
  <si>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</si>
  <si>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</si>
  <si>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</si>
  <si>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</si>
  <si>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</si>
  <si>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</si>
  <si>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</si>
  <si>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</si>
  <si>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</si>
  <si>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</si>
  <si>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</si>
  <si>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</si>
  <si>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</si>
  <si>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</si>
  <si>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</si>
  <si>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</si>
  <si>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</si>
  <si>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</si>
  <si>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</si>
  <si>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</si>
  <si>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</si>
  <si>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</si>
  <si>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</si>
  <si>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</si>
  <si>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</si>
  <si>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</si>
  <si>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</si>
  <si>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</si>
  <si>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</si>
  <si>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</si>
  <si>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</si>
  <si>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</si>
  <si>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</si>
  <si>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</si>
  <si>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</si>
  <si>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</si>
  <si>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</si>
  <si>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</si>
  <si>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</si>
  <si>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</si>
  <si>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</si>
  <si>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</si>
  <si>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</si>
  <si>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</si>
  <si>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</si>
  <si>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</si>
  <si>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</si>
  <si>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</si>
  <si>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</si>
  <si>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</si>
  <si>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</si>
  <si>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</si>
  <si>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</si>
  <si>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</si>
  <si>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</si>
  <si>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</si>
  <si>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</si>
  <si>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</si>
  <si>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</si>
  <si>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</si>
  <si>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</si>
  <si>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</si>
  <si>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</si>
  <si>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</si>
  <si>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</si>
  <si>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</si>
  <si>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</si>
  <si>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</si>
  <si>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</si>
  <si>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</si>
  <si>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</si>
  <si>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</si>
  <si>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</si>
  <si>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</si>
  <si>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</si>
  <si>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</si>
  <si>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</si>
  <si>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</si>
  <si>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</si>
  <si>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</si>
  <si>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</si>
  <si>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</si>
  <si>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</si>
  <si>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</si>
  <si>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</si>
  <si>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</si>
  <si>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</si>
  <si>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</si>
  <si>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</si>
  <si>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</si>
  <si>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</si>
  <si>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</si>
  <si>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</si>
  <si>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</si>
  <si>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</si>
  <si>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</si>
  <si>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</si>
  <si>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</si>
  <si>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</si>
  <si>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</si>
  <si>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</si>
  <si>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</si>
  <si>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</si>
  <si>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</si>
  <si>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</si>
  <si>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</si>
  <si>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</si>
  <si>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</si>
  <si>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</si>
  <si>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</si>
  <si>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</si>
  <si>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</si>
  <si>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</si>
  <si>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</si>
  <si>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</si>
  <si>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</si>
  <si>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</si>
  <si>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</si>
  <si>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</si>
  <si>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</si>
  <si>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</si>
  <si>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</si>
  <si>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</si>
  <si>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</si>
  <si>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</si>
  <si>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</si>
  <si>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</si>
  <si>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</si>
  <si>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</si>
  <si>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</si>
  <si>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</si>
  <si>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</si>
  <si>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</si>
  <si>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</si>
  <si>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</si>
  <si>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</si>
  <si>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</si>
  <si>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</si>
  <si>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</si>
  <si>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</si>
  <si>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</si>
  <si>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</si>
  <si>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</si>
  <si>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</si>
  <si>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</si>
  <si>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</si>
  <si>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</si>
  <si>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</si>
  <si>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</si>
  <si>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</si>
  <si>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</si>
  <si>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</si>
  <si>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</si>
  <si>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</si>
  <si>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</si>
  <si>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</si>
  <si>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</si>
  <si>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</si>
  <si>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</si>
  <si>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</si>
  <si>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</si>
  <si>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</si>
  <si>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</si>
  <si>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</si>
  <si>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</si>
  <si>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</si>
  <si>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</si>
  <si>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</si>
  <si>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</si>
  <si>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</si>
  <si>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</si>
  <si>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</si>
  <si>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</si>
  <si>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</si>
  <si>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</si>
  <si>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</si>
  <si>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</si>
  <si>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</si>
  <si>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</si>
  <si>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</si>
  <si>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</si>
  <si>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</si>
  <si>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</si>
  <si>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</si>
  <si>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</si>
  <si>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</si>
  <si>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</si>
  <si>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</si>
  <si>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</si>
  <si>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</si>
  <si>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</si>
  <si>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</si>
  <si>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</si>
  <si>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</si>
  <si>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</si>
  <si>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</si>
  <si>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</si>
  <si>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</si>
  <si>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</si>
  <si>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</si>
  <si>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</si>
  <si>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</si>
  <si>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</si>
  <si>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</si>
  <si>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</si>
  <si>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</si>
  <si>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</si>
  <si>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</si>
  <si>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</si>
  <si>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</si>
  <si>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</si>
  <si>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</si>
  <si>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</si>
  <si>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</si>
  <si>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</si>
  <si>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</si>
  <si>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</si>
  <si>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</si>
  <si>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</si>
  <si>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</si>
  <si>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</si>
  <si>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</si>
  <si>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</si>
  <si>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</si>
  <si>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</si>
  <si>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</si>
  <si>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</si>
  <si>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</si>
  <si>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</si>
  <si>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</si>
  <si>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</si>
  <si>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</si>
  <si>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</si>
  <si>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</si>
  <si>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</si>
  <si>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</si>
  <si>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</si>
  <si>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</si>
  <si>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</si>
  <si>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</si>
  <si>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</si>
  <si>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</si>
  <si>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</si>
  <si>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</si>
  <si>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</si>
  <si>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</si>
  <si>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</si>
  <si>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</si>
  <si>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</si>
  <si>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</si>
  <si>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</si>
  <si>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</si>
  <si>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</si>
  <si>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</si>
  <si>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</si>
  <si>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</si>
  <si>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</si>
  <si>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</si>
  <si>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</si>
  <si>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</si>
  <si>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</si>
  <si>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</si>
  <si>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</si>
  <si>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</si>
  <si>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</si>
  <si>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</si>
  <si>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</si>
  <si>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</si>
  <si>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</si>
  <si>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</si>
  <si>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</si>
  <si>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</si>
  <si>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</si>
  <si>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</si>
  <si>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</si>
  <si>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</si>
  <si>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</si>
  <si>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</si>
  <si>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</si>
  <si>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</si>
  <si>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</si>
  <si>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</si>
  <si>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</si>
  <si>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</si>
  <si>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</si>
  <si>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</si>
  <si>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</si>
  <si>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</si>
  <si>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</si>
  <si>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</si>
  <si>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</si>
  <si>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</si>
  <si>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</si>
  <si>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</si>
  <si>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</si>
  <si>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</si>
  <si>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</si>
  <si>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</si>
  <si>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</si>
  <si>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</si>
  <si>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</si>
  <si>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</si>
  <si>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</si>
  <si>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</si>
  <si>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</si>
  <si>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</si>
  <si>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</si>
  <si>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</si>
  <si>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</si>
  <si>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</si>
  <si>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</si>
  <si>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</si>
  <si>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</si>
  <si>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</si>
  <si>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</si>
  <si>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</si>
  <si>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</si>
  <si>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</si>
  <si>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</si>
  <si>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</si>
  <si>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</si>
  <si>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</si>
  <si>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</si>
  <si>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</si>
  <si>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</si>
  <si>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</si>
  <si>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</si>
  <si>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</si>
  <si>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</si>
  <si>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</si>
  <si>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</si>
  <si>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</si>
  <si>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</si>
  <si>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</si>
  <si>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</si>
  <si>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</si>
  <si>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</si>
  <si>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</si>
  <si>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</si>
  <si>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</si>
  <si>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</si>
  <si>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</si>
  <si>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</si>
  <si>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</si>
  <si>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</si>
  <si>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</si>
  <si>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</si>
  <si>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</si>
  <si>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</si>
  <si>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</si>
  <si>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</si>
  <si>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</si>
  <si>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</si>
  <si>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</si>
  <si>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</si>
  <si>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</si>
  <si>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</si>
  <si>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</si>
  <si>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</si>
  <si>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</si>
  <si>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</si>
  <si>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</si>
  <si>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</si>
  <si>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</si>
  <si>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</si>
  <si>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</si>
  <si>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</si>
  <si>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</si>
  <si>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</si>
  <si>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</si>
  <si>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</si>
  <si>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</si>
  <si>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</si>
  <si>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</si>
  <si>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</si>
  <si>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</si>
  <si>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</si>
  <si>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</si>
  <si>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</si>
  <si>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</si>
  <si>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</si>
  <si>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</si>
  <si>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</si>
  <si>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</si>
  <si>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</si>
  <si>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</si>
  <si>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</si>
  <si>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</si>
  <si>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</si>
  <si>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</si>
  <si>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</si>
  <si>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</si>
  <si>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</si>
  <si>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</si>
  <si>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</si>
  <si>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</si>
  <si>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</si>
  <si>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</si>
  <si>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</si>
  <si>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</si>
  <si>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</si>
  <si>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</si>
  <si>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</si>
  <si>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</si>
  <si>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</si>
  <si>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</si>
  <si>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</si>
  <si>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</si>
  <si>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</si>
  <si>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</si>
  <si>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</si>
  <si>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</si>
  <si>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</si>
  <si>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</si>
  <si>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</si>
  <si>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</si>
  <si>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</si>
  <si>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</si>
  <si>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</si>
  <si>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</si>
  <si>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</si>
  <si>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</si>
  <si>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</si>
  <si>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</si>
  <si>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</si>
  <si>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</si>
  <si>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</si>
  <si>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</si>
  <si>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</si>
  <si>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</si>
  <si>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</si>
  <si>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</si>
  <si>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</si>
  <si>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</si>
  <si>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</si>
  <si>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</si>
  <si>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</si>
  <si>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</si>
  <si>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</si>
  <si>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</si>
  <si>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</si>
  <si>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</si>
  <si>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</si>
  <si>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</si>
  <si>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</si>
  <si>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</si>
  <si>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</si>
  <si>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</si>
  <si>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</si>
  <si>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</si>
  <si>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</si>
  <si>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</si>
  <si>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</si>
  <si>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</si>
  <si>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</si>
  <si>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</si>
  <si>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</si>
  <si>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</si>
  <si>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</si>
  <si>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</si>
  <si>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</si>
  <si>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</si>
  <si>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</si>
  <si>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</si>
  <si>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</si>
  <si>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</si>
  <si>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</si>
  <si>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</si>
  <si>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</si>
  <si>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</si>
  <si>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</si>
  <si>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</si>
  <si>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</si>
  <si>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</si>
  <si>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</si>
  <si>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</si>
  <si>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</si>
  <si>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</si>
  <si>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</si>
  <si>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</si>
  <si>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</si>
  <si>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</si>
  <si>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</si>
  <si>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</si>
  <si>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</si>
  <si>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</si>
  <si>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</si>
  <si>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</si>
  <si>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</si>
  <si>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</si>
  <si>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</si>
  <si>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</si>
  <si>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</si>
  <si>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</si>
  <si>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</si>
  <si>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</si>
  <si>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</si>
  <si>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</si>
  <si>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</si>
  <si>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</si>
  <si>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</si>
  <si>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</si>
  <si>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</si>
  <si>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</si>
  <si>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</si>
  <si>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</si>
  <si>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</si>
  <si>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</si>
  <si>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</si>
  <si>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</si>
  <si>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</si>
  <si>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</si>
  <si>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</si>
  <si>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</si>
  <si>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</si>
  <si>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</si>
  <si>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</si>
  <si>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</si>
  <si>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</si>
  <si>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</si>
  <si>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</si>
  <si>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</si>
  <si>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</si>
  <si>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</si>
  <si>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</si>
  <si>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</si>
  <si>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</si>
  <si>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</si>
  <si>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</si>
  <si>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</si>
  <si>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</si>
  <si>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</si>
  <si>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</si>
  <si>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</si>
  <si>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</si>
  <si>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</si>
  <si>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</si>
  <si>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</si>
  <si>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</si>
  <si>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</si>
  <si>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</si>
  <si>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</si>
  <si>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</si>
  <si>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</si>
  <si>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</si>
  <si>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</si>
  <si>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</si>
  <si>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</si>
  <si>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</si>
  <si>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</si>
  <si>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</si>
  <si>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</si>
  <si>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</si>
  <si>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</si>
  <si>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</si>
  <si>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</si>
  <si>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</si>
  <si>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</si>
  <si>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</si>
  <si>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</si>
  <si>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</si>
  <si>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</si>
  <si>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</si>
  <si>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</si>
  <si>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</si>
  <si>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</si>
  <si>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</si>
  <si>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</si>
  <si>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</si>
  <si>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</si>
  <si>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</si>
  <si>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</si>
  <si>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</si>
  <si>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</si>
  <si>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</si>
  <si>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</si>
  <si>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</si>
  <si>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</si>
  <si>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</si>
  <si>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</si>
  <si>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</si>
  <si>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</si>
  <si>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</si>
  <si>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</si>
  <si>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</si>
  <si>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</si>
  <si>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</si>
  <si>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</si>
  <si>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</si>
  <si>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</si>
  <si>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</si>
  <si>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</si>
  <si>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</si>
  <si>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</si>
  <si>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</si>
  <si>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</si>
  <si>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</si>
  <si>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</si>
  <si>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</si>
  <si>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</si>
  <si>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</si>
  <si>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</si>
  <si>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</si>
  <si>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</si>
  <si>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</si>
  <si>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</si>
  <si>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</si>
  <si>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</si>
  <si>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</si>
  <si>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</si>
  <si>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</si>
  <si>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</si>
  <si>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</si>
  <si>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</si>
  <si>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</si>
  <si>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</si>
  <si>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</si>
  <si>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</si>
  <si>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</si>
  <si>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</si>
  <si>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</si>
  <si>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</si>
  <si>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</si>
  <si>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</si>
  <si>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</si>
  <si>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</si>
  <si>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</si>
  <si>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</si>
  <si>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</si>
  <si>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</si>
  <si>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</si>
  <si>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</si>
  <si>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</si>
  <si>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</si>
  <si>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</si>
  <si>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</si>
  <si>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</si>
  <si>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</si>
  <si>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</si>
  <si>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</si>
  <si>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</si>
  <si>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</si>
  <si>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</si>
  <si>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</si>
  <si>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</si>
  <si>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</si>
  <si>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</si>
  <si>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</si>
  <si>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</si>
  <si>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</si>
  <si>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</si>
  <si>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</si>
  <si>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</si>
  <si>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</si>
  <si>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</si>
  <si>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</si>
  <si>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</si>
  <si>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</si>
  <si>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</si>
  <si>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</si>
  <si>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</si>
  <si>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</si>
  <si>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</si>
  <si>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</si>
  <si>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</si>
  <si>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</si>
  <si>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</si>
  <si>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</si>
  <si>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</si>
  <si>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</si>
  <si>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</si>
  <si>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</si>
  <si>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</si>
  <si>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</si>
  <si>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</si>
  <si>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</si>
  <si>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</si>
  <si>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</si>
  <si>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</si>
  <si>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</si>
  <si>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</si>
  <si>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</si>
  <si>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</si>
  <si>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</si>
  <si>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</si>
  <si>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</si>
  <si>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</si>
  <si>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</si>
  <si>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</si>
  <si>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</si>
  <si>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</si>
  <si>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</si>
  <si>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</si>
  <si>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</si>
  <si>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</si>
  <si>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</si>
  <si>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</si>
  <si>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</si>
  <si>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</si>
  <si>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</si>
  <si>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</si>
  <si>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</si>
  <si>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</si>
  <si>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</si>
  <si>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</si>
  <si>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</si>
  <si>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</si>
  <si>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</si>
  <si>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</si>
  <si>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</si>
  <si>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</si>
  <si>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</si>
  <si>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</si>
  <si>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</si>
  <si>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</si>
  <si>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</si>
  <si>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</si>
  <si>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</si>
  <si>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</si>
  <si>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</si>
  <si>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</si>
  <si>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</si>
  <si>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</si>
  <si>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</si>
  <si>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</si>
  <si>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</si>
  <si>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</si>
  <si>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</si>
  <si>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</si>
  <si>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</si>
  <si>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</si>
  <si>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</si>
  <si>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</si>
  <si>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</si>
  <si>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</si>
  <si>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</si>
  <si>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</si>
  <si>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</si>
  <si>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</si>
  <si>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</si>
  <si>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</si>
  <si>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</si>
  <si>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</si>
  <si>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</si>
  <si>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</si>
  <si>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</si>
  <si>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</si>
  <si>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</si>
  <si>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</si>
  <si>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</si>
  <si>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</si>
  <si>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</si>
  <si>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</si>
  <si>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</si>
  <si>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</si>
  <si>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</si>
  <si>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</si>
  <si>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</si>
  <si>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</si>
  <si>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</si>
  <si>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</si>
  <si>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</si>
  <si>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</si>
  <si>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</si>
  <si>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</si>
  <si>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</si>
  <si>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</si>
  <si>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</si>
  <si>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</si>
  <si>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</si>
  <si>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</si>
  <si>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</si>
  <si>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</si>
  <si>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</si>
  <si>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</si>
  <si>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</si>
  <si>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</si>
  <si>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</si>
  <si>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</si>
  <si>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</si>
  <si>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</si>
  <si>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</si>
  <si>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</si>
  <si>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</si>
  <si>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</si>
  <si>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</si>
  <si>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</si>
  <si>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</si>
  <si>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</si>
  <si>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</si>
  <si>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</si>
  <si>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</si>
  <si>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</si>
  <si>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</si>
  <si>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</si>
  <si>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</si>
  <si>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</si>
  <si>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</si>
  <si>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</si>
  <si>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</si>
  <si>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</si>
  <si>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</si>
  <si>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</si>
  <si>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</si>
  <si>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</si>
  <si>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</si>
  <si>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</si>
  <si>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</si>
  <si>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</si>
  <si>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</si>
  <si>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</si>
  <si>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</si>
  <si>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</si>
  <si>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</si>
  <si>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</si>
  <si>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</si>
  <si>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</si>
  <si>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</si>
  <si>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</si>
  <si>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</si>
  <si>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</si>
  <si>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</si>
  <si>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</si>
  <si>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</si>
  <si>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</si>
  <si>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</si>
  <si>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</si>
  <si>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</si>
  <si>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</si>
  <si>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</si>
  <si>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</si>
  <si>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</si>
  <si>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</si>
  <si>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</si>
  <si>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</si>
  <si>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</si>
  <si>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</si>
  <si>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</si>
  <si>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</si>
  <si>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</si>
  <si>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</si>
  <si>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</si>
  <si>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</si>
  <si>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</si>
  <si>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</si>
  <si>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</si>
  <si>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</si>
  <si>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</si>
  <si>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</si>
  <si>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</si>
  <si>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</si>
  <si>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</si>
  <si>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</si>
  <si>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</si>
  <si>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</si>
  <si>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</si>
  <si>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</si>
  <si>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</si>
  <si>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</si>
  <si>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</si>
  <si>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</si>
  <si>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</si>
  <si>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</si>
  <si>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</si>
  <si>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</si>
  <si>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</si>
  <si>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</si>
  <si>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</si>
  <si>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</si>
  <si>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</si>
  <si>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</si>
  <si>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</si>
  <si>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</si>
  <si>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</si>
  <si>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</si>
  <si>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</si>
  <si>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</si>
  <si>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</si>
  <si>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</si>
  <si>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</si>
  <si>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</si>
  <si>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</si>
  <si>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</si>
  <si>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</si>
  <si>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</si>
  <si>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</si>
  <si>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</si>
  <si>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</si>
  <si>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</si>
  <si>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</si>
  <si>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</si>
  <si>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</si>
  <si>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</si>
  <si>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</si>
  <si>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</si>
  <si>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</si>
  <si>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</si>
  <si>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</si>
  <si>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</si>
  <si>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</si>
  <si>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</si>
  <si>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</si>
  <si>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</si>
  <si>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</si>
  <si>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</si>
  <si>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</si>
  <si>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</si>
  <si>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</si>
  <si>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</si>
  <si>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</si>
  <si>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</si>
  <si>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</si>
  <si>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</si>
  <si>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</si>
  <si>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</si>
  <si>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</si>
  <si>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</si>
  <si>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</si>
  <si>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</si>
  <si>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</si>
  <si>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</si>
  <si>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</si>
  <si>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</si>
  <si>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</si>
  <si>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</si>
  <si>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</si>
  <si>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</si>
  <si>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</si>
  <si>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</si>
  <si>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</si>
  <si>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</si>
  <si>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</si>
  <si>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</si>
  <si>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</si>
  <si>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</si>
  <si>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</si>
  <si>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</si>
  <si>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</si>
  <si>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</si>
  <si>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</si>
  <si>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</si>
  <si>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</si>
  <si>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</si>
  <si>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</si>
  <si>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</si>
  <si>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</si>
  <si>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</si>
  <si>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</si>
  <si>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</si>
  <si>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</si>
  <si>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</si>
  <si>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</si>
  <si>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</si>
  <si>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</si>
  <si>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</si>
  <si>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</si>
  <si>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</si>
  <si>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</si>
  <si>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</si>
  <si>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</si>
  <si>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</si>
  <si>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</si>
  <si>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</si>
  <si>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</si>
  <si>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</si>
  <si>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</si>
  <si>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</si>
  <si>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</si>
  <si>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</si>
  <si>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</si>
  <si>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</si>
  <si>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</si>
  <si>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</si>
  <si>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</si>
  <si>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</si>
  <si>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</si>
  <si>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</si>
  <si>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</si>
  <si>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</si>
  <si>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</si>
  <si>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</si>
  <si>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</si>
  <si>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</si>
  <si>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</si>
  <si>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</si>
  <si>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</si>
  <si>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</si>
  <si>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</si>
  <si>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</si>
  <si>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</si>
  <si>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</si>
  <si>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</si>
  <si>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</si>
  <si>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</si>
  <si>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</si>
  <si>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</si>
  <si>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</si>
  <si>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</si>
  <si>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</si>
  <si>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</si>
  <si>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</si>
  <si>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</si>
  <si>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</si>
  <si>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</si>
  <si>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</si>
  <si>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</si>
  <si>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</si>
  <si>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</si>
  <si>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</si>
  <si>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</si>
  <si>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</si>
  <si>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</si>
  <si>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</si>
  <si>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</si>
  <si>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</si>
  <si>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</si>
  <si>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</si>
  <si>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</si>
  <si>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</si>
  <si>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</si>
  <si>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</si>
  <si>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</si>
  <si>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</si>
  <si>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</si>
  <si>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</si>
  <si>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</si>
  <si>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</si>
  <si>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</si>
  <si>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</si>
  <si>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</si>
  <si>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</si>
  <si>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</si>
  <si>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</si>
  <si>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</si>
  <si>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</si>
  <si>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</si>
  <si>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</si>
  <si>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</si>
  <si>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</si>
  <si>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</si>
  <si>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</si>
  <si>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</si>
  <si>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</si>
  <si>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</si>
  <si>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</si>
  <si>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</si>
  <si>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</si>
  <si>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</si>
  <si>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</si>
  <si>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</si>
  <si>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</si>
  <si>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</si>
  <si>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</si>
  <si>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</si>
  <si>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</si>
  <si>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</si>
  <si>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</si>
  <si>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</si>
  <si>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</si>
  <si>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</si>
  <si>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</si>
  <si>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</si>
  <si>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</si>
  <si>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</si>
  <si>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</si>
  <si>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</si>
  <si>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</si>
  <si>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</si>
  <si>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</si>
  <si>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</si>
  <si>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</si>
  <si>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</si>
  <si>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</si>
  <si>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</si>
  <si>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</si>
  <si>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</si>
  <si>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</si>
  <si>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</si>
  <si>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</si>
  <si>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</si>
  <si>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</si>
  <si>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</si>
  <si>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</si>
  <si>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</si>
  <si>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</si>
  <si>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</si>
  <si>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</si>
  <si>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</si>
  <si>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</si>
  <si>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</si>
  <si>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</si>
  <si>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</si>
  <si>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</si>
  <si>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</si>
  <si>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</si>
  <si>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</si>
  <si>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</si>
  <si>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</si>
  <si>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</si>
  <si>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</si>
  <si>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</si>
  <si>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</si>
  <si>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</si>
  <si>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</si>
  <si>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</si>
  <si>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</si>
  <si>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</si>
  <si>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</si>
  <si>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</si>
  <si>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</si>
  <si>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</si>
  <si>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</si>
  <si>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</si>
  <si>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</si>
  <si>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</si>
  <si>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</si>
  <si>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</si>
  <si>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</si>
  <si>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</si>
  <si>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</si>
  <si>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</si>
  <si>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</si>
  <si>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</si>
  <si>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</si>
  <si>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</si>
  <si>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</si>
  <si>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</si>
  <si>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</si>
  <si>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</si>
  <si>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</si>
  <si>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</si>
  <si>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</si>
  <si>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</si>
  <si>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</si>
  <si>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</si>
  <si>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</si>
  <si>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</si>
  <si>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</si>
  <si>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</si>
  <si>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</si>
  <si>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</si>
  <si>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</si>
  <si>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</si>
  <si>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</si>
  <si>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</si>
  <si>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</si>
  <si>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</si>
  <si>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</si>
  <si>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</si>
  <si>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</si>
  <si>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</si>
  <si>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</si>
  <si>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</si>
  <si>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</si>
  <si>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</si>
  <si>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</si>
  <si>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</si>
  <si>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</si>
  <si>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</si>
  <si>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</si>
  <si>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</si>
  <si>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</si>
  <si>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</si>
  <si>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</si>
  <si>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</si>
  <si>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</si>
  <si>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</si>
  <si>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</si>
  <si>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</si>
  <si>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</si>
  <si>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</si>
  <si>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</si>
  <si>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</si>
  <si>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</si>
  <si>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</si>
  <si>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</si>
  <si>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</si>
  <si>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</si>
  <si>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</si>
  <si>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</si>
  <si>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</si>
  <si>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</si>
  <si>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</si>
  <si>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</si>
  <si>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</si>
  <si>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</si>
  <si>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</si>
  <si>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</si>
  <si>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</si>
  <si>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</si>
  <si>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</si>
  <si>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</si>
  <si>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</si>
  <si>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</si>
  <si>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</si>
  <si>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</si>
  <si>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</si>
  <si>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</si>
  <si>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</si>
  <si>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</si>
  <si>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</si>
  <si>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</si>
  <si>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</si>
  <si>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</si>
  <si>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</si>
  <si>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</si>
  <si>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</si>
  <si>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</si>
  <si>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</si>
  <si>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</si>
  <si>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</si>
  <si>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</si>
  <si>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</si>
  <si>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</si>
  <si>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</si>
  <si>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</si>
  <si>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</si>
  <si>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</si>
  <si>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</si>
  <si>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</si>
  <si>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</si>
  <si>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</si>
  <si>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</si>
  <si>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</si>
  <si>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</si>
  <si>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</si>
  <si>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</si>
  <si>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</si>
  <si>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</si>
  <si>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</si>
  <si>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</si>
  <si>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</si>
  <si>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</si>
  <si>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</si>
  <si>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</si>
  <si>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</si>
  <si>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</si>
  <si>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</si>
  <si>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</si>
  <si>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</si>
  <si>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</si>
  <si>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</si>
  <si>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</si>
  <si>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</si>
  <si>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</si>
  <si>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</si>
  <si>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</si>
  <si>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</si>
  <si>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</si>
  <si>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</si>
  <si>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</si>
  <si>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</si>
  <si>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</si>
  <si>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</si>
  <si>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</si>
  <si>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</si>
  <si>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</si>
  <si>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</si>
  <si>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</si>
  <si>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</si>
  <si>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</si>
  <si>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</si>
  <si>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</si>
  <si>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</si>
  <si>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</si>
  <si>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</si>
  <si>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</si>
  <si>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</si>
  <si>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</si>
  <si>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</si>
  <si>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</si>
  <si>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</si>
  <si>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</si>
  <si>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</si>
  <si>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</si>
  <si>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</si>
  <si>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</si>
  <si>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</si>
  <si>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</si>
  <si>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</si>
  <si>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</si>
  <si>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</si>
  <si>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</si>
  <si>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</si>
  <si>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</si>
  <si>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</si>
  <si>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</si>
  <si>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</si>
  <si>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</si>
  <si>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</si>
  <si>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</si>
  <si>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</si>
  <si>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</si>
  <si>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</si>
  <si>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</si>
  <si>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</si>
  <si>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</si>
  <si>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</si>
  <si>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</si>
  <si>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</si>
  <si>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</si>
  <si>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</si>
  <si>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</si>
  <si>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</si>
  <si>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</si>
  <si>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</si>
  <si>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</si>
  <si>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</si>
  <si>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</si>
  <si>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</si>
  <si>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</si>
  <si>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</si>
  <si>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</si>
  <si>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</si>
  <si>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</si>
  <si>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</si>
  <si>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</si>
  <si>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</si>
  <si>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</si>
  <si>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</si>
  <si>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</si>
  <si>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</si>
  <si>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</si>
  <si>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</si>
  <si>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</si>
  <si>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</si>
  <si>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</si>
  <si>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</si>
  <si>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</si>
  <si>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</si>
  <si>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</si>
  <si>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</si>
  <si>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</si>
  <si>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</si>
  <si>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</si>
  <si>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</si>
  <si>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</si>
  <si>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</si>
  <si>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</si>
  <si>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</si>
  <si>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</si>
  <si>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</si>
  <si>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</si>
  <si>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</si>
  <si>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</si>
  <si>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</si>
  <si>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</si>
  <si>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</si>
  <si>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</si>
  <si>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</si>
  <si>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</si>
  <si>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</si>
  <si>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</si>
  <si>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</si>
  <si>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</si>
  <si>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</si>
  <si>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</si>
  <si>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</si>
  <si>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</si>
  <si>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</si>
  <si>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</si>
  <si>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</si>
  <si>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</si>
  <si>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</si>
  <si>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</si>
  <si>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</si>
  <si>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</si>
  <si>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</si>
  <si>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</si>
  <si>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</si>
  <si>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</si>
  <si>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</si>
  <si>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</si>
  <si>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</si>
  <si>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</si>
  <si>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</si>
  <si>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</si>
  <si>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</si>
  <si>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</si>
  <si>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</si>
  <si>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</si>
  <si>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</si>
  <si>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</si>
  <si>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</si>
  <si>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</si>
  <si>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</si>
  <si>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</si>
  <si>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</si>
  <si>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</si>
  <si>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</si>
  <si>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</si>
  <si>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</si>
  <si>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</si>
  <si>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</si>
  <si>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</si>
  <si>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</si>
  <si>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</si>
  <si>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</si>
  <si>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</si>
  <si>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</si>
  <si>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</si>
  <si>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</si>
  <si>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</si>
  <si>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</si>
  <si>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</si>
  <si>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</si>
  <si>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</si>
  <si>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</si>
  <si>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</si>
  <si>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</si>
  <si>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</si>
  <si>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</si>
  <si>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</si>
  <si>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</si>
  <si>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</si>
  <si>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</si>
  <si>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</si>
  <si>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</si>
  <si>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</si>
  <si>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</si>
  <si>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</si>
  <si>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</si>
  <si>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</si>
  <si>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</si>
  <si>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</si>
  <si>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</si>
  <si>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</si>
  <si>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</si>
  <si>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</si>
  <si>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</si>
  <si>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</si>
  <si>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</si>
  <si>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</si>
  <si>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</si>
  <si>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</si>
  <si>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</si>
  <si>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</si>
  <si>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</si>
  <si>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</si>
  <si>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</si>
  <si>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</si>
  <si>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</si>
  <si>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</si>
  <si>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</si>
  <si>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</si>
  <si>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</si>
  <si>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</si>
  <si>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</si>
  <si>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</si>
  <si>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</si>
  <si>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</si>
  <si>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</si>
  <si>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</si>
  <si>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</si>
  <si>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</si>
  <si>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</si>
  <si>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</si>
  <si>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</si>
  <si>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</si>
  <si>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</si>
  <si>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</si>
  <si>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</si>
  <si>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</si>
  <si>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</si>
  <si>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</si>
  <si>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</si>
  <si>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</si>
  <si>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</si>
  <si>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</si>
  <si>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</si>
  <si>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</si>
  <si>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</si>
  <si>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</si>
  <si>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</si>
  <si>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</si>
  <si>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</si>
  <si>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</si>
  <si>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</si>
  <si>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</si>
  <si>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</si>
  <si>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</si>
  <si>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</si>
  <si>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</si>
  <si>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</si>
  <si>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</si>
  <si>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</si>
  <si>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</si>
  <si>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</si>
  <si>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</si>
  <si>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</si>
  <si>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</si>
  <si>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</si>
  <si>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</si>
  <si>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</si>
  <si>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</si>
  <si>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</si>
  <si>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</si>
  <si>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</si>
  <si>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</si>
  <si>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</si>
  <si>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</si>
  <si>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</si>
  <si>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</si>
  <si>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</si>
  <si>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</si>
  <si>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</si>
  <si>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</si>
  <si>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</si>
  <si>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</si>
  <si>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</si>
  <si>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</si>
  <si>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</si>
  <si>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</si>
  <si>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</si>
  <si>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</si>
  <si>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</si>
  <si>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</si>
  <si>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</si>
  <si>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</si>
  <si>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</si>
  <si>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</si>
  <si>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</si>
  <si>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</si>
  <si>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</si>
  <si>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</si>
  <si>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</si>
  <si>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</si>
  <si>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</si>
  <si>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</si>
  <si>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</si>
  <si>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</si>
  <si>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</si>
  <si>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</si>
  <si>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</si>
  <si>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</si>
  <si>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</si>
  <si>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</si>
  <si>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</si>
  <si>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</si>
  <si>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</si>
  <si>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</si>
  <si>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</si>
  <si>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</si>
  <si>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</si>
  <si>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</si>
  <si>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</si>
  <si>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</si>
  <si>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</si>
  <si>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</si>
  <si>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</si>
  <si>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</si>
  <si>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</si>
  <si>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</si>
  <si>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</si>
  <si>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</si>
  <si>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</si>
  <si>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</si>
  <si>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</si>
  <si>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</si>
  <si>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</si>
  <si>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</si>
  <si>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</si>
  <si>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</si>
  <si>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</si>
  <si>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</si>
  <si>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</si>
  <si>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</si>
  <si>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</si>
  <si>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</si>
  <si>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</si>
  <si>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</si>
  <si>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</si>
  <si>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</si>
  <si>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</si>
  <si>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</si>
  <si>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</si>
  <si>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</si>
  <si>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</si>
  <si>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</si>
  <si>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</si>
  <si>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</si>
  <si>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</si>
  <si>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</si>
  <si>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</si>
  <si>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</si>
  <si>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</si>
  <si>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</si>
  <si>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</si>
  <si>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</si>
  <si>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</si>
  <si>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</si>
  <si>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</si>
  <si>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</si>
  <si>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</si>
  <si>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</si>
  <si>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</si>
  <si>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</si>
  <si>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</si>
  <si>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</si>
  <si>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</si>
  <si>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</si>
  <si>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</si>
  <si>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</si>
  <si>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</si>
  <si>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</si>
  <si>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</si>
  <si>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</si>
  <si>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</si>
  <si>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</si>
  <si>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</si>
  <si>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</si>
  <si>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</si>
  <si>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</si>
  <si>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</si>
  <si>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</si>
  <si>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</si>
  <si>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</si>
  <si>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</si>
  <si>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</si>
  <si>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</si>
  <si>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</si>
  <si>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</si>
  <si>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</si>
  <si>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</si>
  <si>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</si>
  <si>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</si>
  <si>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</si>
  <si>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</si>
  <si>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</si>
  <si>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</si>
  <si>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</si>
  <si>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</si>
  <si>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</si>
  <si>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</si>
  <si>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</si>
  <si>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</si>
  <si>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</si>
  <si>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</si>
  <si>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</si>
  <si>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</si>
  <si>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</si>
  <si>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</si>
  <si>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</si>
  <si>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</si>
  <si>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</si>
  <si>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</si>
  <si>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</si>
  <si>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</si>
  <si>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</si>
  <si>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</si>
  <si>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</si>
  <si>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</si>
  <si>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</si>
  <si>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</si>
  <si>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</si>
  <si>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</si>
  <si>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</si>
  <si>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</si>
  <si>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</si>
  <si>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</si>
  <si>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</si>
  <si>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</si>
  <si>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</si>
  <si>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</si>
  <si>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</si>
  <si>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</si>
  <si>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</si>
  <si>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</si>
  <si>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</si>
  <si>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</si>
  <si>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</si>
  <si>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</si>
  <si>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</si>
  <si>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</si>
  <si>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</si>
  <si>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</si>
  <si>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</si>
  <si>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</si>
  <si>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</si>
  <si>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</si>
  <si>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</si>
  <si>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</si>
  <si>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</si>
  <si>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</si>
  <si>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</si>
  <si>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</si>
  <si>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</si>
  <si>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</si>
  <si>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</si>
  <si>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</si>
  <si>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</si>
  <si>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</si>
  <si>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</si>
  <si>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</si>
  <si>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</si>
  <si>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</si>
  <si>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</si>
  <si>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</si>
  <si>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</si>
  <si>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</si>
  <si>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</si>
  <si>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</si>
  <si>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</si>
  <si>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</si>
  <si>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</si>
  <si>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</si>
  <si>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</si>
  <si>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</si>
  <si>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</si>
  <si>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</si>
  <si>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</si>
  <si>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</si>
  <si>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</si>
  <si>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</si>
  <si>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</si>
  <si>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</si>
  <si>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</si>
  <si>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</si>
  <si>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</si>
  <si>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</si>
  <si>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</si>
  <si>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</si>
  <si>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</si>
  <si>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</si>
  <si>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</si>
  <si>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</si>
  <si>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</si>
  <si>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</si>
  <si>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</si>
  <si>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</si>
  <si>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</si>
  <si>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</si>
  <si>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</si>
  <si>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</si>
  <si>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</si>
  <si>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</si>
  <si>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</si>
  <si>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</si>
  <si>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</si>
  <si>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</si>
  <si>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</si>
  <si>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</si>
  <si>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</si>
  <si>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</si>
  <si>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</si>
  <si>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</si>
  <si>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</si>
  <si>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</si>
  <si>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</si>
  <si>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</si>
  <si>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</si>
  <si>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</si>
  <si>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</si>
  <si>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</si>
  <si>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</si>
  <si>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</si>
  <si>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</si>
  <si>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</si>
  <si>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</si>
  <si>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</si>
  <si>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</si>
  <si>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</si>
  <si>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</si>
  <si>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</si>
  <si>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</si>
  <si>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</si>
  <si>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</si>
  <si>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</si>
  <si>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</si>
  <si>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</si>
  <si>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</si>
  <si>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</si>
  <si>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</si>
  <si>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</si>
  <si>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</si>
  <si>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</si>
  <si>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</si>
  <si>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</si>
  <si>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</si>
  <si>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</si>
  <si>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</si>
  <si>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</si>
  <si>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</si>
  <si>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</si>
  <si>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</si>
  <si>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</si>
  <si>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</si>
  <si>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</si>
  <si>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</si>
  <si>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</si>
  <si>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</si>
  <si>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</si>
  <si>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</si>
  <si>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</si>
  <si>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</si>
  <si>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</si>
  <si>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</si>
  <si>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</si>
  <si>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</si>
  <si>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</si>
  <si>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</si>
  <si>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</si>
  <si>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</si>
  <si>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</si>
  <si>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</si>
  <si>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</si>
  <si>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</si>
  <si>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</si>
  <si>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</si>
  <si>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</si>
  <si>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</si>
  <si>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</si>
  <si>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</si>
  <si>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</si>
  <si>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</si>
  <si>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</si>
  <si>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</si>
  <si>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</si>
  <si>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</si>
  <si>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</si>
  <si>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</si>
  <si>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</si>
  <si>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</si>
  <si>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</si>
  <si>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</si>
  <si>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</si>
  <si>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</si>
  <si>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</si>
  <si>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</si>
  <si>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</si>
  <si>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</si>
  <si>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</si>
  <si>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</si>
  <si>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</si>
  <si>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</si>
  <si>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</si>
  <si>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</si>
  <si>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</si>
  <si>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</si>
  <si>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</si>
  <si>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</si>
  <si>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</si>
  <si>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</si>
  <si>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</si>
  <si>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</si>
  <si>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</si>
  <si>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</si>
  <si>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</si>
  <si>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</si>
  <si>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</si>
  <si>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</si>
  <si>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</si>
  <si>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</si>
  <si>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</si>
  <si>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</si>
  <si>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</si>
  <si>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</si>
  <si>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</si>
  <si>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</si>
  <si>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</si>
  <si>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</si>
  <si>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</si>
  <si>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</si>
  <si>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</si>
  <si>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</si>
  <si>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</si>
  <si>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</si>
  <si>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</si>
  <si>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</si>
  <si>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</si>
  <si>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</si>
  <si>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</si>
  <si>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</si>
  <si>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</si>
  <si>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</si>
  <si>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</si>
  <si>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</si>
  <si>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</si>
  <si>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</si>
  <si>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</si>
  <si>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</si>
  <si>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</si>
  <si>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</si>
  <si>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</si>
  <si>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</si>
  <si>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</si>
  <si>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</si>
  <si>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</si>
  <si>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</si>
  <si>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</si>
  <si>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</si>
  <si>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</si>
  <si>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</si>
  <si>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</si>
  <si>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</si>
  <si>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</si>
  <si>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</si>
  <si>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</si>
  <si>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</si>
  <si>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</si>
  <si>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</si>
  <si>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</si>
  <si>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</si>
  <si>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</si>
  <si>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</si>
  <si>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</si>
  <si>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</si>
  <si>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</si>
  <si>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</si>
  <si>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</si>
  <si>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</si>
  <si>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</si>
  <si>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</si>
  <si>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</si>
  <si>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</si>
  <si>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</si>
  <si>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</si>
  <si>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</si>
  <si>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</si>
  <si>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</si>
  <si>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</si>
  <si>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</si>
  <si>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</si>
  <si>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</si>
  <si>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</si>
  <si>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</si>
  <si>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</si>
  <si>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</si>
  <si>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</si>
  <si>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</si>
  <si>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</si>
  <si>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</si>
  <si>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</si>
  <si>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</si>
  <si>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</si>
  <si>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</si>
  <si>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</si>
  <si>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</si>
  <si>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</si>
  <si>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</si>
  <si>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</si>
  <si>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</si>
  <si>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</si>
  <si>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</si>
  <si>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</si>
  <si>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</si>
  <si>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</si>
  <si>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</si>
  <si>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</si>
  <si>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</si>
  <si>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</si>
  <si>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</si>
  <si>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</si>
  <si>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</si>
  <si>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</si>
  <si>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</si>
  <si>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</si>
  <si>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</si>
  <si>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</si>
  <si>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</si>
  <si>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</si>
  <si>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</si>
  <si>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</si>
  <si>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</si>
  <si>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</si>
  <si>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</si>
  <si>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</si>
  <si>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</si>
  <si>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</si>
  <si>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</si>
  <si>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</si>
  <si>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</si>
  <si>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</si>
  <si>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</si>
  <si>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</si>
  <si>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</si>
  <si>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</si>
  <si>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</si>
  <si>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</si>
  <si>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</si>
  <si>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</si>
  <si>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</si>
  <si>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</si>
  <si>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</si>
  <si>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</si>
  <si>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</si>
  <si>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</si>
  <si>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</si>
  <si>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</si>
  <si>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</si>
  <si>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</si>
  <si>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</si>
  <si>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</si>
  <si>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</si>
  <si>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</si>
  <si>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</si>
  <si>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</si>
  <si>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</si>
  <si>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</si>
  <si>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</si>
  <si>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</si>
  <si>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</si>
  <si>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</si>
  <si>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</si>
  <si>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</si>
  <si>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</si>
  <si>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</si>
  <si>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</si>
  <si>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</si>
  <si>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</si>
  <si>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</si>
  <si>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</si>
  <si>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</si>
  <si>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</si>
  <si>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</si>
  <si>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</si>
  <si>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</si>
  <si>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</si>
  <si>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</si>
  <si>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</si>
  <si>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</si>
  <si>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</si>
  <si>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</si>
  <si>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</si>
  <si>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</si>
  <si>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</si>
  <si>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</si>
  <si>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</si>
  <si>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</si>
  <si>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</si>
  <si>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</si>
  <si>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</si>
  <si>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</si>
  <si>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</si>
  <si>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</si>
  <si>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</si>
  <si>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</si>
  <si>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</si>
  <si>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</si>
  <si>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</si>
  <si>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</si>
  <si>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</si>
  <si>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</si>
  <si>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</si>
  <si>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</si>
  <si>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</si>
  <si>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</si>
  <si>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</si>
  <si>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</si>
  <si>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</si>
  <si>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</si>
  <si>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</si>
  <si>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</si>
  <si>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</si>
  <si>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</si>
  <si>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</si>
  <si>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</si>
  <si>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</si>
  <si>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</si>
  <si>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</si>
  <si>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</si>
  <si>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</si>
  <si>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</si>
  <si>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</si>
  <si>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</si>
  <si>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</si>
  <si>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</si>
  <si>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</si>
  <si>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</si>
  <si>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</si>
  <si>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</si>
  <si>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</si>
  <si>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</si>
  <si>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</si>
  <si>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</si>
  <si>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</si>
  <si>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</si>
  <si>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</si>
  <si>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</si>
  <si>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</si>
  <si>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</si>
  <si>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</si>
  <si>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</si>
  <si>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</si>
  <si>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</si>
  <si>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</si>
  <si>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</si>
  <si>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</si>
  <si>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</si>
  <si>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</si>
  <si>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</si>
  <si>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</si>
  <si>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</si>
  <si>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</si>
  <si>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</si>
  <si>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</si>
  <si>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</si>
  <si>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</si>
  <si>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</si>
  <si>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</si>
  <si>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</si>
  <si>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</si>
  <si>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</si>
  <si>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</si>
  <si>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</si>
  <si>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</si>
  <si>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</si>
  <si>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</si>
  <si>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</si>
  <si>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</si>
  <si>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</si>
  <si>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</si>
  <si>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</si>
  <si>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</si>
  <si>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</si>
  <si>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</si>
  <si>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</si>
  <si>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</si>
  <si>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</si>
  <si>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</si>
  <si>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</si>
  <si>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</si>
  <si>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</si>
  <si>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</si>
  <si>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</si>
  <si>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</si>
  <si>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</si>
  <si>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</si>
  <si>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</si>
  <si>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</si>
  <si>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</si>
  <si>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</si>
  <si>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</si>
  <si>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</si>
  <si>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</si>
  <si>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</si>
  <si>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</si>
  <si>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</si>
  <si>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</si>
  <si>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</si>
  <si>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</si>
  <si>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</si>
  <si>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</si>
  <si>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</si>
  <si>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</si>
  <si>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</si>
  <si>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</si>
  <si>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</si>
  <si>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</si>
  <si>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</si>
  <si>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</si>
  <si>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</si>
  <si>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</si>
  <si>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</si>
  <si>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</si>
  <si>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</si>
  <si>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</si>
  <si>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</si>
  <si>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</si>
  <si>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</si>
  <si>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</si>
  <si>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</si>
  <si>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</si>
  <si>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</si>
  <si>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</si>
  <si>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</si>
  <si>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</si>
  <si>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</si>
  <si>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</si>
  <si>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</si>
  <si>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</si>
  <si>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</si>
  <si>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</si>
  <si>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</si>
  <si>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</si>
  <si>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</si>
  <si>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</si>
  <si>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</si>
  <si>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</si>
  <si>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</si>
  <si>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</si>
  <si>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</si>
  <si>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</si>
  <si>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</si>
  <si>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</si>
  <si>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</si>
  <si>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</si>
  <si>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</si>
  <si>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</si>
  <si>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</si>
  <si>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</si>
  <si>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</si>
  <si>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</si>
  <si>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</si>
  <si>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</si>
  <si>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</si>
  <si>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</si>
  <si>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</si>
  <si>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</si>
  <si>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</si>
  <si>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</si>
  <si>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</si>
  <si>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</si>
  <si>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</si>
  <si>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</si>
  <si>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</si>
  <si>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</si>
  <si>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</si>
  <si>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</si>
  <si>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</si>
  <si>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</si>
  <si>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</si>
  <si>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</si>
  <si>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</si>
  <si>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</si>
  <si>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</si>
  <si>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</si>
  <si>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</si>
  <si>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</si>
  <si>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</si>
  <si>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</si>
  <si>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</si>
  <si>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</si>
  <si>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</si>
  <si>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</si>
  <si>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</si>
  <si>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</si>
  <si>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</si>
  <si>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</si>
  <si>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</si>
  <si>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</si>
  <si>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</si>
  <si>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</si>
  <si>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</si>
  <si>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</si>
  <si>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</si>
  <si>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</si>
  <si>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</si>
  <si>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</si>
  <si>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</si>
  <si>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</si>
  <si>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</si>
  <si>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</si>
  <si>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</si>
  <si>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</si>
  <si>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</si>
  <si>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</si>
  <si>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</si>
  <si>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</si>
  <si>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</si>
  <si>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</si>
  <si>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</si>
  <si>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</si>
  <si>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</si>
  <si>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</si>
  <si>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</si>
  <si>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</si>
  <si>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</si>
  <si>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</si>
  <si>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</si>
  <si>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</si>
  <si>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</si>
  <si>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</si>
  <si>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</si>
  <si>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</si>
  <si>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</si>
  <si>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</si>
  <si>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</si>
  <si>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</si>
  <si>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</si>
  <si>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</si>
  <si>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</si>
  <si>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</si>
  <si>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</si>
  <si>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</si>
  <si>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</si>
  <si>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</si>
  <si>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</si>
  <si>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</si>
  <si>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</si>
  <si>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</si>
  <si>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</si>
  <si>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</si>
  <si>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</si>
  <si>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</si>
  <si>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</si>
  <si>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</si>
  <si>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</si>
  <si>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</si>
  <si>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</si>
  <si>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</si>
  <si>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</si>
  <si>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</si>
  <si>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</si>
  <si>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</si>
  <si>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</si>
  <si>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</si>
  <si>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</si>
  <si>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</si>
  <si>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</si>
  <si>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</si>
  <si>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</si>
  <si>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</si>
  <si>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</si>
  <si>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</si>
  <si>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</si>
  <si>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</si>
  <si>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</si>
  <si>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</si>
  <si>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</si>
  <si>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</si>
  <si>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</si>
  <si>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</si>
  <si>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</si>
  <si>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</si>
  <si>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</si>
  <si>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</si>
  <si>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</si>
  <si>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</si>
  <si>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</si>
  <si>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</si>
  <si>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</si>
  <si>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</si>
  <si>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</si>
  <si>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</si>
  <si>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</si>
  <si>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</si>
  <si>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</si>
  <si>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</si>
  <si>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</si>
  <si>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</si>
  <si>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</si>
  <si>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</si>
  <si>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</si>
  <si>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</si>
  <si>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</si>
  <si>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</si>
  <si>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</si>
  <si>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</si>
  <si>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</si>
  <si>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</si>
  <si>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</si>
  <si>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</si>
  <si>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</si>
  <si>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</si>
  <si>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</si>
  <si>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</si>
  <si>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</si>
  <si>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</si>
  <si>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</si>
  <si>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</si>
  <si>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</si>
  <si>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</si>
  <si>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</si>
  <si>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</si>
  <si>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</si>
  <si>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</si>
  <si>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</si>
  <si>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</si>
  <si>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</si>
  <si>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</si>
  <si>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</si>
  <si>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</si>
  <si>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</si>
  <si>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</si>
  <si>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</si>
  <si>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</si>
  <si>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</si>
  <si>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</si>
  <si>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</si>
  <si>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</si>
  <si>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</si>
  <si>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</si>
  <si>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</si>
  <si>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</si>
  <si>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</si>
  <si>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</si>
  <si>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</si>
  <si>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</si>
  <si>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</si>
  <si>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</si>
  <si>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</si>
  <si>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</si>
  <si>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</si>
  <si>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</si>
  <si>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</si>
  <si>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</si>
  <si>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</si>
  <si>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</si>
  <si>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</si>
  <si>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</si>
  <si>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</si>
  <si>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</si>
  <si>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</si>
  <si>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</si>
  <si>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</si>
  <si>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</si>
  <si>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</si>
  <si>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</si>
  <si>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</si>
  <si>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</si>
  <si>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</si>
  <si>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</si>
  <si>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</si>
  <si>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</si>
  <si>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</si>
  <si>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</si>
  <si>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</si>
  <si>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</si>
  <si>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</si>
  <si>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</si>
  <si>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</si>
  <si>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</si>
  <si>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</si>
  <si>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</si>
  <si>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</si>
  <si>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</si>
  <si>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</si>
  <si>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</si>
  <si>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</si>
  <si>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</si>
  <si>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</si>
  <si>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</si>
  <si>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</si>
  <si>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</si>
  <si>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</si>
  <si>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</si>
  <si>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</si>
  <si>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</si>
  <si>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</si>
  <si>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</si>
  <si>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</si>
  <si>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</si>
  <si>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</si>
  <si>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</si>
  <si>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</si>
  <si>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</si>
  <si>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</si>
  <si>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</si>
  <si>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</si>
  <si>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</si>
  <si>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</si>
  <si>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</si>
  <si>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</si>
  <si>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</si>
  <si>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</si>
  <si>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</si>
  <si>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</si>
  <si>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</si>
  <si>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</si>
  <si>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</si>
  <si>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</si>
  <si>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</si>
  <si>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</si>
  <si>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</si>
  <si>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</si>
  <si>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</si>
  <si>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</si>
  <si>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</si>
  <si>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</si>
  <si>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</si>
  <si>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</si>
  <si>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</si>
  <si>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</si>
  <si>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</si>
  <si>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</si>
  <si>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</si>
  <si>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</si>
  <si>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</si>
  <si>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</si>
  <si>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</si>
  <si>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</si>
  <si>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</si>
  <si>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</si>
  <si>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</si>
  <si>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</si>
  <si>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</si>
  <si>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</si>
  <si>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</si>
  <si>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</si>
  <si>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</si>
  <si>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</si>
  <si>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</si>
  <si>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</si>
  <si>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</si>
  <si>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</si>
  <si>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</si>
  <si>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</si>
  <si>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</si>
  <si>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</si>
  <si>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</si>
  <si>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</si>
  <si>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</si>
  <si>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</si>
  <si>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</si>
  <si>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</si>
  <si>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</si>
  <si>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</si>
  <si>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</si>
  <si>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</si>
  <si>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</si>
  <si>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</si>
  <si>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</si>
  <si>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</si>
  <si>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</si>
  <si>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</si>
  <si>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</si>
  <si>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</si>
  <si>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</si>
  <si>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</si>
  <si>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</si>
  <si>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</si>
  <si>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</si>
  <si>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</si>
  <si>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</si>
  <si>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</si>
  <si>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</si>
  <si>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</si>
  <si>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</si>
  <si>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</si>
  <si>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</si>
  <si>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</si>
  <si>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</si>
  <si>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</si>
  <si>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</si>
  <si>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</si>
  <si>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</si>
  <si>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</si>
  <si>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</si>
  <si>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</si>
  <si>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</si>
  <si>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</si>
  <si>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</si>
  <si>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</si>
  <si>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</si>
  <si>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</si>
  <si>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</si>
  <si>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</si>
  <si>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</si>
  <si>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</si>
  <si>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</si>
  <si>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</si>
  <si>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</si>
  <si>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</si>
  <si>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</si>
  <si>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</si>
  <si>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</si>
  <si>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</si>
  <si>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</si>
  <si>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</si>
  <si>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</si>
  <si>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</si>
  <si>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</si>
  <si>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</si>
  <si>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</si>
  <si>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</si>
  <si>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</si>
  <si>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</si>
  <si>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</si>
  <si>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</si>
  <si>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</si>
  <si>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</si>
  <si>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</si>
  <si>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</si>
  <si>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</si>
  <si>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</si>
  <si>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</si>
  <si>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</si>
  <si>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</si>
  <si>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</si>
  <si>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</si>
  <si>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</si>
  <si>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</si>
  <si>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</si>
  <si>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</si>
  <si>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</si>
  <si>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</si>
  <si>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</si>
  <si>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</si>
  <si>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</si>
  <si>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</si>
  <si>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</si>
  <si>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</si>
  <si>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</si>
  <si>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</si>
  <si>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</si>
  <si>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</si>
  <si>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</si>
  <si>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</si>
  <si>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</si>
  <si>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</si>
  <si>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</si>
  <si>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</si>
  <si>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</si>
  <si>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</si>
  <si>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</si>
  <si>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</si>
  <si>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</si>
  <si>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</si>
  <si>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</si>
  <si>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</si>
  <si>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</si>
  <si>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</si>
  <si>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</si>
  <si>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</si>
  <si>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</si>
  <si>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</si>
  <si>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</si>
  <si>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</si>
  <si>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</si>
  <si>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</si>
  <si>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</si>
  <si>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</si>
  <si>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</si>
  <si>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</si>
  <si>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</si>
  <si>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</si>
  <si>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</si>
  <si>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</si>
  <si>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</si>
  <si>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</si>
  <si>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</si>
  <si>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</si>
  <si>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</si>
  <si>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</si>
  <si>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</si>
  <si>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</si>
  <si>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</si>
  <si>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</si>
  <si>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</si>
  <si>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</si>
  <si>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</si>
  <si>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</si>
  <si>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</si>
  <si>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</si>
  <si>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</si>
  <si>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</si>
  <si>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</si>
  <si>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</si>
  <si>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</si>
  <si>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</si>
  <si>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</si>
  <si>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</si>
  <si>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</si>
  <si>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</si>
  <si>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</si>
  <si>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</si>
  <si>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</si>
  <si>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</si>
  <si>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</si>
  <si>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</si>
  <si>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</si>
  <si>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</si>
  <si>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</si>
  <si>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</si>
  <si>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</si>
  <si>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</si>
  <si>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</si>
  <si>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</si>
  <si>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</si>
  <si>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</si>
  <si>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</si>
  <si>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</si>
  <si>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</si>
  <si>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</si>
  <si>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</si>
  <si>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</si>
  <si>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</si>
  <si>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</si>
  <si>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</si>
  <si>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</si>
  <si>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</si>
  <si>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</si>
  <si>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</si>
  <si>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</si>
  <si>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</si>
  <si>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</si>
  <si>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</si>
  <si>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</si>
  <si>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</si>
  <si>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</si>
  <si>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</si>
  <si>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</si>
  <si>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</si>
  <si>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</si>
  <si>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</si>
  <si>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</si>
  <si>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</si>
  <si>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</si>
  <si>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</si>
  <si>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</si>
  <si>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</si>
  <si>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</si>
  <si>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</si>
  <si>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</si>
  <si>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</si>
  <si>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</si>
  <si>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</si>
  <si>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</si>
  <si>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</si>
  <si>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</si>
  <si>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</si>
  <si>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</si>
  <si>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</si>
  <si>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</si>
  <si>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</si>
  <si>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</si>
  <si>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</si>
  <si>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</si>
  <si>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</si>
  <si>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</si>
  <si>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</si>
  <si>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</si>
  <si>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</si>
  <si>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</si>
  <si>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</si>
  <si>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</si>
  <si>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</si>
  <si>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</si>
  <si>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</si>
  <si>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</si>
  <si>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</si>
  <si>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</si>
  <si>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</si>
  <si>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</si>
  <si>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</si>
  <si>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</si>
  <si>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</si>
  <si>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</si>
  <si>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</si>
  <si>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</si>
  <si>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</si>
  <si>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</si>
  <si>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</si>
  <si>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</si>
  <si>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</si>
  <si>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</si>
  <si>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</si>
  <si>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</si>
  <si>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</si>
  <si>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</si>
  <si>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</si>
  <si>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</si>
  <si>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</si>
  <si>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</si>
  <si>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</si>
  <si>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</si>
  <si>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</si>
  <si>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</si>
  <si>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</si>
  <si>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</si>
  <si>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</si>
  <si>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</si>
  <si>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</si>
  <si>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</si>
  <si>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</si>
  <si>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</si>
  <si>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</si>
  <si>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</si>
  <si>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</si>
  <si>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</si>
  <si>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</si>
  <si>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</si>
  <si>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</si>
  <si>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</si>
  <si>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</si>
  <si>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</si>
  <si>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</si>
  <si>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</si>
  <si>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</si>
  <si>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</si>
  <si>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</si>
  <si>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</si>
  <si>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</si>
  <si>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</si>
  <si>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</si>
  <si>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</si>
  <si>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</si>
  <si>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</si>
  <si>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</si>
  <si>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</si>
  <si>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</si>
  <si>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</si>
  <si>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</si>
  <si>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</si>
  <si>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</si>
  <si>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</si>
  <si>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</si>
  <si>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</si>
  <si>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</si>
  <si>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</si>
  <si>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</si>
  <si>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</si>
  <si>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</si>
  <si>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</si>
  <si>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</si>
  <si>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</si>
  <si>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</si>
  <si>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</si>
  <si>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</si>
  <si>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</si>
  <si>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</si>
  <si>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</si>
  <si>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</si>
  <si>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</si>
  <si>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</si>
  <si>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</si>
  <si>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</si>
  <si>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</si>
  <si>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</si>
  <si>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</si>
  <si>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</si>
  <si>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</si>
  <si>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</si>
  <si>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</si>
  <si>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</si>
  <si>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</si>
  <si>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</si>
  <si>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</si>
  <si>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</si>
  <si>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</si>
  <si>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</si>
  <si>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</si>
  <si>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</si>
  <si>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</si>
  <si>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</si>
  <si>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</si>
  <si>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</si>
  <si>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</si>
  <si>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</si>
  <si>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</si>
  <si>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</si>
  <si>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</si>
  <si>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</si>
  <si>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</si>
  <si>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</si>
  <si>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</si>
  <si>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</si>
  <si>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</si>
  <si>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</si>
  <si>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</si>
  <si>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</si>
  <si>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</si>
  <si>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</si>
  <si>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</si>
  <si>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</si>
  <si>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</si>
  <si>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</si>
  <si>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</si>
  <si>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</si>
  <si>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</si>
  <si>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</si>
  <si>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</si>
  <si>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</si>
  <si>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</si>
  <si>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</si>
  <si>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</si>
  <si>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</si>
  <si>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</si>
  <si>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</si>
  <si>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</si>
  <si>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</si>
  <si>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</si>
  <si>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</si>
  <si>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</si>
  <si>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</si>
  <si>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</si>
  <si>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</si>
  <si>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</si>
  <si>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</si>
  <si>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</si>
  <si>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</si>
  <si>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</si>
  <si>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</si>
  <si>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</si>
  <si>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</si>
  <si>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</si>
  <si>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</si>
  <si>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</si>
  <si>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</si>
  <si>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</si>
  <si>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</si>
  <si>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</si>
  <si>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</si>
  <si>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</si>
  <si>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</si>
  <si>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</si>
  <si>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</si>
  <si>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</si>
  <si>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</si>
  <si>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</si>
  <si>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</si>
  <si>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</si>
  <si>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</si>
  <si>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</si>
  <si>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</si>
  <si>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</si>
  <si>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</si>
  <si>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</si>
  <si>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</si>
  <si>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</si>
  <si>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</si>
  <si>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</si>
  <si>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</si>
  <si>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</si>
  <si>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</si>
  <si>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</si>
  <si>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</si>
  <si>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</si>
  <si>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</si>
  <si>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</si>
  <si>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</si>
  <si>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</si>
  <si>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</si>
  <si>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</si>
  <si>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</si>
  <si>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</si>
  <si>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</si>
  <si>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</si>
  <si>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</si>
  <si>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</si>
  <si>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</si>
  <si>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</si>
  <si>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</si>
  <si>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</si>
  <si>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</si>
  <si>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</si>
  <si>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</si>
  <si>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</si>
  <si>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</si>
  <si>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</si>
  <si>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</si>
  <si>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</si>
  <si>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</si>
  <si>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</si>
  <si>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</si>
  <si>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</si>
  <si>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</si>
  <si>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</si>
  <si>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</si>
  <si>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</si>
  <si>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</si>
  <si>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</si>
  <si>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</si>
  <si>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</si>
  <si>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</si>
  <si>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</si>
  <si>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</si>
  <si>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</si>
  <si>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</si>
  <si>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</si>
  <si>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</si>
  <si>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</si>
  <si>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</si>
  <si>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</si>
  <si>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</si>
  <si>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</si>
  <si>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</si>
  <si>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</si>
  <si>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</si>
  <si>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</si>
  <si>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</si>
  <si>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</si>
  <si>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</si>
  <si>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</si>
  <si>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</si>
  <si>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</si>
  <si>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</si>
  <si>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</si>
  <si>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</si>
  <si>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</si>
  <si>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</si>
  <si>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</si>
  <si>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</si>
  <si>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</si>
  <si>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</si>
  <si>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</si>
  <si>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</si>
  <si>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</si>
  <si>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</si>
  <si>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</si>
  <si>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</si>
  <si>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</si>
  <si>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</si>
  <si>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</si>
  <si>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</si>
  <si>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</si>
  <si>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</si>
  <si>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</si>
  <si>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</si>
  <si>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</si>
  <si>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</si>
  <si>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</si>
  <si>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</si>
  <si>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</si>
  <si>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</si>
  <si>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</si>
  <si>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</si>
  <si>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</si>
  <si>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</si>
  <si>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</si>
  <si>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</si>
  <si>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</si>
  <si>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</si>
  <si>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</si>
  <si>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</si>
  <si>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</si>
  <si>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</si>
  <si>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</si>
  <si>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</si>
  <si>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</si>
  <si>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</si>
  <si>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</si>
  <si>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</si>
  <si>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</si>
  <si>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</si>
  <si>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</si>
  <si>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</si>
  <si>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</si>
  <si>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</si>
  <si>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</si>
  <si>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</si>
  <si>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</si>
  <si>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</si>
  <si>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</si>
  <si>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</si>
  <si>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</si>
  <si>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</si>
  <si>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</si>
  <si>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</si>
  <si>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</si>
  <si>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</si>
  <si>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</si>
  <si>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</si>
  <si>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</si>
  <si>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</si>
  <si>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</si>
  <si>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</si>
  <si>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</si>
  <si>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</si>
  <si>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</si>
  <si>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</si>
  <si>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</si>
  <si>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</si>
  <si>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</si>
  <si>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</si>
  <si>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</si>
  <si>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</si>
  <si>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</si>
  <si>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</si>
  <si>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</si>
  <si>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</si>
  <si>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</si>
  <si>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</si>
  <si>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</si>
  <si>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</si>
  <si>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</si>
  <si>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</si>
  <si>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</si>
  <si>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</si>
  <si>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</si>
  <si>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</si>
  <si>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</si>
  <si>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</si>
  <si>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</si>
  <si>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</si>
  <si>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</si>
  <si>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</si>
  <si>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</si>
  <si>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</si>
  <si>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</si>
  <si>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</si>
  <si>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</si>
  <si>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</si>
  <si>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</si>
  <si>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</si>
  <si>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</si>
  <si>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</si>
  <si>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</si>
  <si>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</si>
  <si>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</si>
  <si>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</si>
  <si>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</si>
  <si>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</si>
  <si>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</si>
  <si>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</si>
  <si>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</si>
  <si>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</si>
  <si>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</si>
  <si>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</si>
  <si>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</si>
  <si>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</si>
  <si>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</si>
  <si>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</si>
  <si>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</si>
  <si>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</si>
  <si>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</si>
  <si>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</si>
  <si>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</si>
  <si>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</si>
  <si>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</si>
  <si>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</si>
  <si>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</si>
  <si>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</si>
  <si>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</si>
  <si>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</si>
  <si>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</si>
  <si>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</si>
  <si>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</si>
  <si>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</si>
  <si>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</si>
  <si>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</si>
  <si>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</si>
  <si>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</si>
  <si>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</si>
  <si>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</si>
  <si>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</si>
  <si>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</si>
  <si>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</si>
  <si>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</si>
  <si>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</si>
  <si>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</si>
  <si>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</si>
  <si>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</si>
  <si>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</si>
  <si>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</si>
  <si>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</si>
  <si>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</si>
  <si>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</si>
  <si>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</si>
  <si>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</si>
  <si>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</si>
  <si>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</si>
  <si>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</si>
  <si>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</si>
  <si>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</si>
  <si>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</si>
  <si>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</si>
  <si>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</si>
  <si>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</si>
  <si>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</si>
  <si>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</si>
  <si>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</si>
  <si>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</si>
  <si>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</si>
  <si>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</si>
  <si>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</si>
  <si>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</si>
  <si>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</si>
  <si>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</si>
  <si>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</si>
  <si>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</si>
  <si>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</si>
  <si>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</si>
  <si>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</si>
  <si>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</si>
  <si>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</si>
  <si>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</si>
  <si>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</si>
  <si>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</si>
  <si>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</si>
  <si>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</si>
  <si>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</si>
  <si>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</si>
  <si>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</si>
  <si>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</si>
  <si>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</si>
  <si>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</si>
  <si>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</si>
  <si>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</si>
  <si>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</si>
  <si>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</si>
  <si>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</si>
  <si>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</si>
  <si>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</si>
  <si>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</si>
  <si>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</si>
  <si>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</si>
  <si>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</si>
  <si>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</si>
  <si>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</si>
  <si>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</si>
  <si>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</si>
  <si>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</si>
  <si>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</si>
  <si>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</si>
  <si>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</si>
  <si>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</si>
  <si>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</si>
  <si>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</si>
  <si>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</si>
  <si>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</si>
  <si>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</si>
  <si>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</si>
  <si>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</si>
  <si>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</si>
  <si>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</si>
  <si>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</si>
  <si>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</si>
  <si>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</si>
  <si>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</si>
  <si>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</si>
  <si>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</si>
  <si>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</si>
  <si>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</si>
  <si>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</si>
  <si>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</si>
  <si>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</si>
  <si>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</si>
  <si>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</si>
  <si>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</si>
  <si>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</si>
  <si>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</si>
  <si>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</si>
  <si>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</si>
  <si>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</si>
  <si>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</si>
  <si>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</si>
  <si>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</si>
  <si>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</si>
  <si>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</si>
  <si>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</si>
  <si>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</si>
  <si>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</si>
  <si>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</si>
  <si>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</si>
  <si>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</si>
  <si>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</si>
  <si>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</si>
  <si>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</si>
  <si>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</si>
  <si>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</si>
  <si>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</si>
  <si>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</si>
  <si>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</si>
  <si>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</si>
  <si>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</si>
  <si>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</si>
  <si>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</si>
  <si>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</si>
  <si>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</si>
  <si>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</si>
  <si>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</si>
  <si>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</si>
  <si>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</si>
  <si>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</si>
  <si>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</si>
  <si>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</si>
  <si>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</si>
  <si>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</si>
  <si>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</si>
  <si>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</si>
  <si>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</si>
  <si>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</si>
  <si>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</si>
  <si>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</si>
  <si>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</si>
  <si>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</si>
  <si>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</si>
  <si>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</si>
  <si>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</si>
  <si>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</si>
  <si>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</si>
  <si>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</si>
  <si>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</si>
  <si>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</si>
  <si>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</si>
  <si>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</si>
  <si>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</si>
  <si>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</si>
  <si>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</si>
  <si>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</si>
  <si>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</si>
  <si>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</si>
  <si>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</si>
  <si>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</si>
  <si>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</si>
  <si>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</si>
  <si>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</si>
  <si>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</si>
  <si>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</si>
  <si>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</si>
  <si>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</si>
  <si>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</si>
  <si>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</si>
  <si>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</si>
  <si>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</si>
  <si>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</si>
  <si>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</si>
  <si>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</si>
  <si>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</si>
  <si>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</si>
  <si>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</si>
  <si>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</si>
  <si>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</si>
  <si>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</si>
  <si>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</si>
  <si>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</si>
  <si>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</si>
  <si>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</si>
  <si>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</si>
  <si>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</si>
  <si>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</si>
  <si>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</si>
  <si>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</si>
  <si>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</si>
  <si>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</si>
  <si>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</si>
  <si>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</si>
  <si>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</si>
  <si>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</si>
  <si>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</si>
  <si>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</si>
  <si>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</si>
  <si>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</si>
  <si>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</si>
  <si>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</si>
  <si>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</si>
  <si>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</si>
  <si>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</si>
  <si>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</si>
  <si>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</si>
  <si>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</si>
  <si>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</si>
  <si>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</si>
  <si>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</si>
  <si>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</si>
  <si>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</si>
  <si>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</si>
  <si>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</si>
  <si>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</si>
  <si>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</si>
  <si>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</si>
  <si>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</si>
  <si>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</si>
  <si>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</si>
  <si>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</si>
  <si>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</si>
  <si>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</si>
  <si>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</si>
  <si>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</si>
  <si>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</si>
  <si>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</si>
  <si>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</si>
  <si>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</si>
  <si>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</si>
  <si>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</si>
  <si>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</si>
  <si>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</si>
  <si>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</si>
  <si>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</si>
  <si>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</si>
  <si>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</si>
  <si>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</si>
  <si>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</si>
  <si>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</si>
  <si>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</si>
  <si>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</si>
  <si>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</si>
  <si>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</si>
  <si>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</si>
  <si>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</si>
  <si>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</si>
  <si>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</si>
  <si>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</si>
  <si>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</si>
  <si>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</si>
  <si>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</si>
  <si>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</si>
  <si>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</si>
  <si>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</si>
  <si>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</si>
  <si>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</si>
  <si>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</si>
  <si>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</si>
  <si>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</si>
  <si>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</si>
  <si>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</si>
  <si>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</si>
  <si>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</si>
  <si>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</si>
  <si>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</si>
  <si>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</si>
  <si>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</si>
  <si>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</si>
  <si>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</si>
  <si>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</si>
  <si>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</si>
  <si>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</si>
  <si>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</si>
  <si>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</si>
  <si>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</si>
  <si>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</si>
  <si>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</si>
  <si>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</si>
  <si>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</si>
  <si>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</si>
  <si>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</si>
  <si>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</si>
  <si>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</si>
  <si>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</si>
  <si>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</si>
  <si>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</si>
  <si>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</si>
  <si>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</si>
  <si>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</si>
  <si>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</si>
  <si>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</si>
  <si>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</si>
  <si>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</si>
  <si>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</si>
  <si>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</si>
  <si>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</si>
  <si>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</si>
  <si>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</si>
  <si>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</si>
  <si>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</si>
  <si>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</si>
  <si>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</si>
  <si>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</si>
  <si>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</si>
  <si>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</si>
  <si>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</si>
  <si>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</si>
  <si>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</si>
  <si>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</si>
  <si>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</si>
  <si>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</si>
  <si>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</si>
  <si>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</si>
  <si>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</si>
  <si>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</si>
  <si>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</si>
  <si>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</si>
  <si>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</si>
  <si>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</si>
  <si>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</si>
  <si>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</si>
  <si>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</si>
  <si>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</si>
  <si>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</si>
  <si>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</si>
  <si>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</si>
  <si>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</si>
  <si>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</si>
  <si>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</si>
  <si>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</si>
  <si>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</si>
  <si>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</si>
  <si>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</si>
  <si>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</si>
  <si>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</si>
  <si>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</si>
  <si>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</si>
  <si>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</si>
  <si>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</si>
  <si>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</si>
  <si>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</si>
  <si>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</si>
  <si>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</si>
  <si>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</si>
  <si>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</si>
  <si>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</si>
  <si>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</si>
  <si>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</si>
  <si>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</si>
  <si>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</si>
  <si>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</si>
  <si>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</si>
  <si>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</si>
  <si>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</si>
  <si>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</si>
  <si>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</si>
  <si>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</si>
  <si>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</si>
  <si>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</si>
  <si>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</si>
  <si>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</si>
  <si>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</si>
  <si>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</si>
  <si>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</si>
  <si>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</si>
  <si>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</si>
  <si>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</si>
  <si>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</si>
  <si>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</si>
  <si>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</si>
  <si>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</si>
  <si>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</si>
  <si>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</si>
  <si>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</si>
  <si>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</si>
  <si>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</si>
  <si>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</si>
  <si>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</si>
  <si>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</si>
  <si>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</si>
  <si>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</si>
  <si>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</si>
  <si>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</si>
  <si>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</si>
  <si>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</si>
  <si>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</si>
  <si>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</si>
  <si>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</si>
  <si>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</si>
  <si>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</si>
  <si>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</si>
  <si>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</si>
  <si>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</si>
  <si>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</si>
  <si>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</si>
  <si>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</si>
  <si>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</si>
  <si>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</si>
  <si>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</si>
  <si>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</si>
  <si>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</si>
  <si>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</si>
  <si>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</si>
  <si>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</si>
  <si>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</si>
  <si>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</si>
  <si>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</si>
  <si>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</si>
  <si>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</si>
  <si>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</si>
  <si>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</si>
  <si>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</si>
  <si>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</si>
  <si>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</si>
  <si>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</si>
  <si>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</si>
  <si>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</si>
  <si>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</si>
  <si>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</si>
  <si>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</si>
  <si>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</si>
  <si>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</si>
  <si>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</si>
  <si>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</si>
  <si>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</si>
  <si>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</si>
  <si>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</si>
  <si>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</si>
  <si>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</si>
  <si>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</si>
  <si>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</si>
  <si>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</si>
  <si>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</si>
  <si>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</si>
  <si>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</si>
  <si>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</si>
  <si>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</si>
  <si>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</si>
  <si>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</si>
  <si>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</si>
  <si>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</si>
  <si>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</si>
  <si>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</si>
  <si>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</si>
  <si>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</si>
  <si>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</si>
  <si>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</si>
  <si>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</si>
  <si>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</si>
  <si>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</si>
  <si>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</si>
  <si>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</si>
  <si>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</si>
  <si>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</si>
  <si>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</si>
  <si>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</si>
  <si>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</si>
  <si>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</si>
  <si>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</si>
  <si>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</si>
  <si>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</si>
  <si>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</si>
  <si>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</si>
  <si>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</si>
  <si>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</si>
  <si>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</si>
  <si>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</si>
  <si>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</si>
  <si>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</si>
  <si>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</si>
  <si>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</si>
  <si>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</si>
  <si>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</si>
  <si>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</si>
  <si>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</si>
  <si>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</si>
  <si>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</si>
  <si>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</si>
  <si>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</si>
  <si>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</si>
  <si>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</si>
  <si>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</si>
  <si>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</si>
  <si>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</si>
  <si>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</si>
  <si>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</si>
  <si>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</si>
  <si>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</si>
  <si>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</si>
  <si>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</si>
  <si>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</si>
  <si>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</si>
  <si>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</si>
  <si>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</si>
  <si>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</si>
  <si>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</si>
  <si>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</si>
  <si>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</si>
  <si>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</si>
  <si>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</si>
  <si>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</si>
  <si>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</si>
  <si>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</si>
  <si>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</si>
  <si>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</si>
  <si>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</si>
  <si>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</si>
  <si>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</si>
  <si>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</si>
  <si>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</si>
  <si>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</si>
  <si>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</si>
  <si>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</si>
  <si>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</si>
  <si>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</si>
  <si>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</si>
  <si>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</si>
  <si>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</si>
  <si>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</si>
  <si>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</si>
  <si>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</si>
  <si>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</si>
  <si>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</si>
  <si>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</si>
  <si>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</si>
  <si>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</si>
  <si>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</si>
  <si>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</si>
  <si>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</si>
  <si>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</si>
  <si>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</si>
  <si>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</si>
  <si>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</si>
  <si>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</si>
  <si>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</si>
  <si>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</si>
  <si>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</si>
  <si>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</si>
  <si>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</si>
  <si>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</si>
  <si>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</si>
  <si>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</si>
  <si>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</si>
  <si>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</si>
  <si>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</si>
  <si>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</si>
  <si>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</si>
  <si>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</si>
  <si>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</si>
  <si>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</si>
  <si>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</si>
  <si>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</si>
  <si>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</si>
  <si>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</si>
  <si>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</si>
  <si>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</si>
  <si>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</si>
  <si>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</si>
  <si>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</si>
  <si>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</si>
  <si>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</si>
  <si>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</si>
  <si>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</si>
  <si>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</si>
  <si>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</si>
  <si>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</si>
  <si>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</si>
  <si>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</si>
  <si>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</si>
  <si>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</si>
  <si>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</si>
  <si>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</si>
  <si>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</si>
  <si>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</si>
  <si>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</si>
  <si>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</si>
  <si>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</si>
  <si>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</si>
  <si>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</si>
  <si>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</si>
  <si>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</si>
  <si>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</si>
  <si>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</si>
  <si>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</si>
  <si>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</si>
  <si>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</si>
  <si>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</si>
  <si>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</si>
  <si>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</si>
  <si>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</si>
  <si>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</si>
  <si>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</si>
  <si>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</si>
  <si>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</si>
  <si>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</si>
  <si>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</si>
  <si>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</si>
  <si>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</si>
  <si>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</si>
  <si>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</si>
  <si>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</si>
  <si>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</si>
  <si>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</si>
  <si>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</si>
  <si>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</si>
  <si>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</si>
  <si>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</si>
  <si>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</si>
  <si>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</si>
  <si>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</si>
  <si>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</si>
  <si>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</si>
  <si>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</si>
  <si>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</si>
  <si>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</si>
  <si>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</si>
  <si>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</si>
  <si>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</si>
  <si>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</si>
  <si>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</si>
  <si>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</si>
  <si>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</si>
  <si>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</si>
  <si>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</si>
  <si>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</si>
  <si>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</si>
  <si>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</si>
  <si>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</si>
  <si>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</si>
  <si>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</si>
  <si>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</si>
  <si>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</si>
  <si>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</si>
  <si>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</si>
  <si>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</si>
  <si>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</si>
  <si>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</si>
  <si>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</si>
  <si>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</si>
  <si>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</si>
  <si>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</si>
  <si>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</si>
  <si>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</si>
  <si>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</si>
  <si>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</si>
  <si>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</si>
  <si>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</si>
  <si>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</si>
  <si>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</si>
  <si>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</si>
  <si>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</si>
  <si>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</si>
  <si>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</si>
  <si>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</si>
  <si>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</si>
  <si>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</si>
  <si>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</si>
  <si>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</si>
  <si>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</si>
  <si>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</si>
  <si>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</si>
  <si>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</si>
  <si>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</si>
  <si>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</si>
  <si>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</si>
  <si>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</si>
  <si>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</si>
  <si>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</si>
  <si>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</si>
  <si>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</si>
  <si>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</si>
  <si>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</si>
  <si>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</si>
  <si>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</si>
  <si>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</si>
  <si>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</si>
  <si>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</si>
  <si>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</si>
  <si>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</si>
  <si>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</si>
  <si>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</si>
  <si>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</si>
  <si>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</si>
  <si>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</si>
  <si>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</si>
  <si>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</si>
  <si>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</si>
  <si>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</si>
  <si>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</si>
  <si>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</si>
  <si>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</si>
  <si>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</si>
  <si>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</si>
  <si>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</si>
  <si>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</si>
  <si>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</si>
  <si>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</si>
  <si>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</si>
  <si>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</si>
  <si>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</si>
  <si>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</si>
  <si>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</si>
  <si>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</si>
  <si>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</si>
  <si>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</si>
  <si>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</si>
  <si>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</si>
  <si>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</si>
  <si>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</si>
  <si>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</si>
  <si>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</si>
  <si>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</si>
  <si>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</si>
  <si>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</si>
  <si>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</si>
  <si>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</si>
  <si>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</si>
  <si>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</si>
  <si>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</si>
  <si>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</si>
  <si>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</si>
  <si>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</si>
  <si>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</si>
  <si>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</si>
  <si>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</si>
  <si>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</si>
  <si>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</si>
  <si>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</si>
  <si>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</si>
  <si>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</si>
  <si>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</si>
  <si>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</si>
  <si>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</si>
  <si>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</si>
  <si>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</si>
  <si>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</si>
  <si>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</si>
  <si>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</si>
  <si>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</si>
  <si>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</si>
  <si>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</si>
  <si>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</si>
  <si>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</si>
  <si>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</si>
  <si>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</si>
  <si>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</si>
  <si>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</si>
  <si>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</si>
  <si>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</si>
  <si>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</si>
  <si>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</si>
  <si>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</si>
  <si>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</si>
  <si>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</si>
  <si>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</si>
  <si>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</si>
  <si>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</si>
  <si>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</si>
  <si>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</si>
  <si>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</si>
  <si>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</si>
  <si>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</si>
  <si>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</si>
  <si>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</si>
  <si>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</si>
  <si>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</si>
  <si>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</si>
  <si>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</si>
  <si>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</si>
  <si>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</si>
  <si>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</si>
  <si>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</si>
  <si>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</si>
  <si>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</si>
  <si>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</si>
  <si>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</si>
  <si>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</si>
  <si>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</si>
  <si>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</si>
  <si>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</si>
  <si>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</si>
  <si>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</si>
  <si>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</si>
  <si>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</si>
  <si>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</si>
  <si>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</si>
  <si>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</si>
  <si>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</si>
  <si>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</si>
  <si>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</si>
  <si>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</si>
  <si>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</si>
  <si>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</si>
  <si>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</si>
  <si>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</si>
  <si>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</si>
  <si>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</si>
  <si>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</si>
  <si>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</si>
  <si>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</si>
  <si>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</si>
  <si>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</si>
  <si>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</si>
  <si>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</si>
  <si>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</si>
  <si>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</si>
  <si>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</si>
  <si>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</si>
  <si>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</si>
  <si>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</si>
  <si>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</si>
  <si>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</si>
  <si>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</si>
  <si>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</si>
  <si>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</si>
  <si>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</si>
  <si>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</si>
  <si>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</si>
  <si>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</si>
  <si>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</si>
  <si>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</si>
  <si>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</si>
  <si>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</si>
  <si>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</si>
  <si>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</si>
  <si>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</si>
  <si>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</si>
  <si>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</si>
  <si>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</si>
  <si>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</si>
  <si>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</si>
  <si>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</si>
  <si>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</si>
  <si>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</si>
  <si>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</si>
  <si>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</si>
  <si>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</si>
  <si>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</si>
  <si>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</si>
  <si>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</si>
  <si>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</si>
  <si>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</si>
  <si>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</si>
  <si>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</si>
  <si>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</si>
  <si>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</si>
  <si>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</si>
  <si>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</si>
  <si>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</si>
  <si>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</si>
  <si>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</si>
  <si>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</si>
  <si>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</si>
  <si>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</si>
  <si>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</si>
  <si>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</si>
  <si>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</si>
  <si>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</si>
  <si>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</si>
  <si>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</si>
  <si>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</si>
  <si>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</si>
  <si>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</si>
  <si>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</si>
  <si>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</si>
  <si>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</si>
  <si>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</si>
  <si>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</si>
  <si>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</si>
  <si>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</si>
  <si>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</si>
  <si>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</si>
  <si>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</si>
  <si>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</si>
  <si>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</si>
  <si>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</si>
  <si>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</si>
  <si>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</si>
  <si>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</si>
  <si>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</si>
  <si>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</si>
  <si>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</si>
  <si>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</si>
  <si>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</si>
  <si>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</si>
  <si>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</si>
  <si>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</si>
  <si>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</si>
  <si>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</si>
  <si>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</si>
  <si>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</si>
  <si>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</si>
  <si>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</si>
  <si>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</si>
  <si>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</si>
  <si>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</si>
  <si>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</si>
  <si>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</si>
  <si>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</si>
  <si>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</si>
  <si>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</si>
  <si>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</si>
  <si>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</si>
  <si>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</si>
  <si>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</si>
  <si>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</si>
  <si>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</si>
  <si>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</si>
  <si>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</si>
  <si>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</si>
  <si>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</si>
  <si>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</si>
  <si>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</si>
  <si>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</si>
  <si>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</si>
  <si>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</si>
  <si>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</si>
  <si>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</si>
  <si>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</si>
  <si>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</si>
  <si>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</si>
  <si>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</si>
  <si>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</si>
  <si>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</si>
  <si>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</si>
  <si>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</si>
  <si>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</si>
  <si>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</si>
  <si>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</si>
  <si>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</si>
  <si>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</si>
  <si>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</si>
  <si>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</si>
  <si>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</si>
  <si>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</si>
  <si>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</si>
  <si>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</si>
  <si>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</si>
  <si>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</si>
  <si>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</si>
  <si>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</si>
  <si>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</si>
  <si>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</si>
  <si>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</si>
  <si>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</si>
  <si>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</si>
  <si>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</si>
  <si>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</si>
  <si>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</si>
  <si>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</si>
  <si>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</si>
  <si>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</si>
  <si>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</si>
  <si>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</si>
  <si>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</si>
  <si>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</si>
  <si>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</si>
  <si>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</si>
  <si>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</si>
  <si>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</si>
  <si>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</si>
  <si>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</si>
  <si>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</si>
  <si>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</si>
  <si>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</si>
  <si>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</si>
  <si>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</si>
  <si>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</si>
  <si>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</si>
  <si>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</si>
  <si>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</si>
  <si>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</si>
  <si>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</si>
  <si>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</si>
  <si>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</si>
  <si>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</si>
  <si>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</si>
  <si>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</si>
  <si>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</si>
  <si>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</si>
  <si>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</si>
  <si>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</si>
  <si>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</si>
  <si>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</si>
  <si>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</si>
  <si>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</si>
  <si>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</si>
  <si>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</si>
  <si>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</si>
  <si>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</si>
  <si>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</si>
  <si>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</si>
  <si>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</si>
  <si>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</si>
  <si>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</si>
  <si>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</si>
  <si>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</si>
  <si>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</si>
  <si>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</si>
  <si>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</si>
  <si>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</si>
  <si>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</si>
  <si>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</si>
  <si>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</si>
  <si>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</si>
  <si>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</si>
  <si>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</si>
  <si>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</si>
  <si>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</si>
  <si>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</si>
  <si>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</si>
  <si>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</si>
  <si>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</si>
  <si>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</si>
  <si>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</si>
  <si>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</si>
  <si>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</si>
  <si>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</si>
  <si>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</si>
  <si>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</si>
  <si>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</si>
  <si>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</si>
  <si>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</si>
  <si>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</si>
  <si>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</si>
  <si>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</si>
  <si>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</si>
  <si>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</si>
  <si>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</si>
  <si>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</si>
  <si>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</si>
  <si>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</si>
  <si>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</si>
  <si>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</si>
  <si>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</si>
  <si>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</si>
  <si>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</si>
  <si>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</si>
  <si>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</si>
  <si>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</si>
  <si>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</si>
  <si>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</si>
  <si>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</si>
  <si>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</si>
  <si>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</si>
  <si>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</si>
  <si>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</si>
  <si>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</si>
  <si>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</si>
  <si>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</si>
  <si>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</si>
  <si>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</si>
  <si>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</si>
  <si>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</si>
  <si>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</si>
  <si>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</si>
  <si>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</si>
  <si>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</si>
  <si>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</si>
  <si>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</si>
  <si>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</si>
  <si>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</si>
  <si>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</si>
  <si>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</si>
  <si>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</si>
  <si>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</si>
  <si>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</si>
  <si>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</si>
  <si>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</si>
  <si>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</si>
  <si>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</si>
  <si>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</si>
  <si>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</si>
  <si>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</si>
  <si>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</si>
  <si>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</si>
  <si>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</si>
  <si>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</si>
  <si>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</si>
  <si>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</si>
  <si>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</si>
  <si>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</si>
  <si>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</si>
  <si>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</si>
  <si>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</si>
  <si>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</si>
  <si>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</si>
  <si>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</si>
  <si>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</si>
  <si>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</si>
  <si>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</si>
  <si>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</si>
  <si>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</si>
  <si>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</si>
  <si>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</si>
  <si>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</si>
  <si>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</si>
  <si>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</si>
  <si>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</si>
  <si>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</si>
  <si>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</si>
  <si>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</si>
  <si>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</si>
  <si>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</si>
  <si>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</si>
  <si>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</si>
  <si>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</si>
  <si>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</si>
  <si>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</si>
  <si>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</si>
  <si>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</si>
  <si>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</si>
  <si>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</si>
  <si>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</si>
  <si>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</si>
  <si>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</si>
  <si>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</si>
  <si>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</si>
  <si>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</si>
  <si>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</si>
  <si>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</si>
  <si>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</si>
  <si>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</si>
  <si>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</si>
  <si>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</si>
  <si>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</si>
  <si>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</si>
  <si>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</si>
  <si>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</si>
  <si>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</si>
  <si>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</si>
  <si>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</si>
  <si>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</si>
  <si>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</si>
  <si>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</si>
  <si>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</si>
  <si>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</si>
  <si>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</si>
  <si>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</si>
  <si>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</si>
  <si>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</si>
  <si>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</si>
  <si>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</si>
  <si>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</si>
  <si>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</si>
  <si>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</si>
  <si>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</si>
  <si>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</si>
  <si>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</si>
  <si>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</si>
  <si>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</si>
  <si>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</si>
  <si>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</si>
  <si>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</si>
  <si>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</si>
  <si>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</si>
  <si>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</si>
  <si>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</si>
  <si>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</si>
  <si>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</si>
  <si>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</si>
  <si>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</si>
  <si>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</si>
  <si>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</si>
  <si>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</si>
  <si>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</si>
  <si>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</si>
  <si>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</si>
  <si>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</si>
  <si>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</si>
  <si>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</si>
  <si>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</si>
  <si>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</si>
  <si>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</si>
  <si>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</si>
  <si>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</si>
  <si>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</si>
  <si>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</si>
  <si>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</si>
  <si>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</si>
  <si>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</si>
  <si>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</si>
  <si>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</si>
  <si>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</si>
  <si>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</si>
  <si>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</si>
  <si>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</si>
  <si>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</si>
  <si>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</si>
  <si>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</si>
  <si>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</si>
  <si>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</si>
  <si>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</si>
  <si>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</si>
  <si>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</si>
  <si>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</si>
  <si>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</si>
  <si>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</si>
  <si>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</si>
  <si>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</si>
  <si>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</si>
  <si>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</si>
  <si>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</si>
  <si>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</si>
  <si>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</si>
  <si>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</si>
  <si>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</si>
  <si>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</si>
  <si>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</si>
  <si>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</si>
  <si>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</si>
  <si>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</si>
  <si>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</si>
  <si>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</si>
  <si>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</si>
  <si>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</si>
  <si>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</si>
  <si>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</si>
  <si>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</si>
  <si>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</si>
  <si>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</si>
  <si>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</si>
  <si>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</si>
  <si>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</si>
  <si>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</si>
  <si>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</si>
  <si>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</si>
  <si>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</si>
  <si>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</si>
  <si>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</si>
  <si>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</si>
  <si>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</si>
  <si>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</si>
  <si>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</si>
  <si>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</si>
  <si>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</si>
  <si>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</si>
  <si>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</si>
  <si>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</si>
  <si>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</si>
  <si>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</si>
  <si>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</si>
  <si>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</si>
  <si>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</si>
  <si>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</si>
  <si>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</si>
  <si>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</si>
  <si>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</si>
  <si>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</si>
  <si>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</si>
  <si>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</si>
  <si>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</si>
  <si>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</si>
  <si>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</si>
  <si>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</si>
  <si>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</si>
  <si>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</si>
  <si>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</si>
  <si>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</si>
  <si>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</si>
  <si>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</si>
  <si>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</si>
  <si>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</si>
  <si>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</si>
  <si>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</si>
  <si>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</si>
  <si>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</si>
  <si>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</si>
  <si>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</si>
  <si>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</si>
  <si>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</si>
  <si>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</si>
  <si>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</si>
  <si>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</si>
  <si>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</si>
  <si>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</si>
  <si>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</si>
  <si>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</si>
  <si>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</si>
  <si>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</si>
  <si>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</si>
  <si>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</si>
  <si>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</si>
  <si>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</si>
  <si>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</si>
  <si>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</si>
  <si>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</si>
  <si>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</si>
  <si>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</si>
  <si>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</si>
  <si>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</si>
  <si>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</si>
  <si>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</si>
  <si>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</si>
  <si>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</si>
  <si>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</si>
  <si>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</si>
  <si>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</si>
  <si>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</si>
  <si>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</si>
  <si>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</si>
  <si>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</si>
  <si>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</si>
  <si>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</si>
  <si>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</si>
  <si>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</si>
  <si>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</si>
  <si>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</si>
  <si>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</si>
  <si>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</si>
  <si>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</si>
  <si>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</si>
  <si>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</si>
  <si>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</si>
  <si>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</si>
  <si>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</si>
  <si>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</si>
  <si>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</si>
  <si>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</si>
  <si>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</si>
  <si>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</si>
  <si>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</si>
  <si>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</si>
  <si>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</si>
  <si>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</si>
  <si>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</si>
  <si>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</si>
  <si>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</si>
  <si>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</si>
  <si>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</si>
  <si>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</si>
  <si>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</si>
  <si>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</si>
  <si>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</si>
  <si>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</si>
  <si>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</si>
  <si>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</si>
  <si>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</si>
  <si>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</si>
  <si>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</si>
  <si>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</si>
  <si>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</si>
  <si>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</si>
  <si>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</si>
  <si>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</si>
  <si>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</si>
  <si>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</si>
  <si>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</si>
  <si>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</si>
  <si>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</si>
  <si>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</si>
  <si>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</si>
  <si>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</si>
  <si>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</si>
  <si>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</si>
  <si>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</si>
  <si>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</si>
  <si>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</si>
  <si>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</si>
  <si>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</si>
  <si>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</si>
  <si>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</si>
  <si>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</si>
  <si>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</si>
  <si>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</si>
  <si>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</si>
  <si>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</si>
  <si>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</si>
  <si>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</si>
  <si>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</si>
  <si>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</si>
  <si>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</si>
  <si>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</si>
  <si>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</si>
  <si>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</si>
  <si>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</si>
  <si>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</si>
  <si>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</si>
  <si>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</si>
  <si>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</si>
  <si>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</si>
  <si>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</si>
  <si>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</si>
  <si>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</si>
  <si>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</si>
  <si>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</si>
  <si>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</si>
  <si>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</si>
  <si>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</si>
  <si>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</si>
  <si>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</si>
  <si>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</si>
  <si>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</si>
  <si>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</si>
  <si>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</si>
  <si>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</si>
  <si>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</si>
  <si>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</si>
  <si>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</si>
  <si>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</si>
  <si>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</si>
  <si>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</si>
  <si>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</si>
  <si>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</si>
  <si>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</si>
  <si>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</si>
  <si>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</si>
  <si>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</si>
  <si>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</si>
  <si>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</si>
  <si>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</si>
  <si>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</si>
  <si>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</si>
  <si>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</si>
  <si>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</si>
  <si>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</si>
  <si>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</si>
  <si>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</si>
  <si>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</si>
  <si>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</si>
  <si>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</si>
  <si>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</si>
  <si>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</si>
  <si>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</si>
  <si>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</si>
  <si>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</si>
  <si>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</si>
  <si>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</si>
  <si>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</si>
  <si>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</si>
  <si>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</si>
  <si>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</si>
  <si>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</si>
  <si>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</si>
  <si>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</si>
  <si>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</si>
  <si>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</si>
  <si>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</si>
  <si>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</si>
  <si>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</si>
  <si>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</si>
  <si>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</si>
  <si>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</si>
  <si>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</si>
  <si>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</si>
  <si>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</si>
  <si>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</si>
  <si>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</si>
  <si>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</si>
  <si>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</si>
  <si>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</si>
  <si>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</si>
  <si>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</si>
  <si>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</si>
  <si>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</si>
  <si>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</si>
  <si>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</si>
  <si>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</si>
  <si>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</si>
  <si>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</si>
  <si>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</si>
  <si>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</si>
  <si>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</si>
  <si>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</si>
  <si>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</si>
  <si>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</si>
  <si>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</si>
  <si>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</si>
  <si>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</si>
  <si>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</si>
  <si>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</si>
  <si>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</si>
  <si>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</si>
  <si>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</si>
  <si>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</si>
  <si>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</si>
  <si>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</si>
  <si>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</si>
  <si>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</si>
  <si>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</si>
  <si>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</si>
  <si>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</si>
  <si>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</si>
  <si>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</si>
  <si>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</si>
  <si>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</si>
  <si>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</si>
  <si>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</si>
  <si>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</si>
  <si>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</si>
  <si>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</si>
  <si>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</si>
  <si>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</si>
  <si>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</si>
  <si>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</si>
  <si>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</si>
  <si>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</si>
  <si>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</si>
  <si>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</si>
  <si>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</si>
  <si>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</si>
  <si>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</si>
  <si>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</si>
  <si>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</si>
  <si>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</si>
  <si>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</si>
  <si>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</si>
  <si>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</si>
  <si>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</si>
  <si>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</si>
  <si>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</si>
  <si>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</si>
  <si>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</si>
  <si>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</si>
  <si>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</si>
  <si>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</si>
  <si>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</si>
  <si>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</si>
  <si>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</si>
  <si>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</si>
  <si>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</si>
  <si>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</si>
  <si>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</si>
  <si>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</si>
  <si>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</si>
  <si>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</si>
  <si>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</si>
  <si>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</si>
  <si>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</si>
  <si>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</si>
  <si>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</si>
  <si>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</si>
  <si>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</si>
  <si>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</si>
  <si>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</si>
  <si>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</si>
  <si>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</si>
  <si>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</si>
  <si>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</si>
  <si>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</si>
  <si>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</si>
  <si>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</si>
  <si>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</si>
  <si>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</si>
  <si>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</si>
  <si>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</si>
  <si>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</si>
  <si>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</si>
  <si>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</si>
  <si>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</si>
  <si>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</si>
  <si>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</si>
  <si>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</si>
  <si>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</si>
  <si>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</si>
  <si>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</si>
  <si>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</si>
  <si>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</si>
  <si>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</si>
  <si>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</si>
  <si>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</si>
  <si>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</si>
  <si>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</si>
  <si>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</si>
  <si>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</si>
  <si>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</si>
  <si>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</si>
  <si>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</si>
  <si>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</si>
  <si>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</si>
  <si>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</si>
  <si>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</si>
  <si>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</si>
  <si>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</si>
  <si>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</si>
  <si>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</si>
  <si>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</si>
  <si>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</si>
  <si>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</si>
  <si>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</si>
  <si>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</si>
  <si>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</si>
  <si>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</si>
  <si>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</si>
  <si>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</si>
  <si>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</si>
  <si>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</si>
  <si>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</si>
  <si>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</si>
  <si>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</si>
  <si>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</si>
  <si>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</si>
  <si>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</si>
  <si>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</si>
  <si>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</si>
  <si>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</si>
  <si>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</si>
  <si>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</si>
  <si>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</si>
  <si>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</si>
  <si>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</si>
  <si>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</si>
  <si>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</si>
  <si>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</si>
  <si>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</si>
  <si>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</si>
  <si>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</si>
  <si>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</si>
  <si>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</si>
  <si>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</si>
  <si>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</si>
  <si>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</si>
  <si>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</si>
  <si>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</si>
  <si>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</si>
  <si>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</si>
  <si>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</si>
  <si>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</si>
  <si>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</si>
  <si>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</si>
  <si>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</si>
  <si>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</si>
  <si>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</si>
  <si>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</si>
  <si>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</si>
  <si>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</si>
  <si>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</si>
  <si>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</si>
  <si>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</si>
  <si>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</si>
  <si>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</si>
  <si>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</si>
  <si>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</si>
  <si>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</si>
  <si>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</si>
  <si>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</si>
  <si>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</si>
  <si>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</si>
  <si>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</si>
  <si>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</si>
  <si>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</si>
  <si>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</si>
  <si>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</si>
  <si>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</si>
  <si>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</si>
  <si>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</si>
  <si>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</si>
  <si>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</si>
  <si>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</si>
  <si>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</si>
  <si>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</si>
  <si>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</si>
  <si>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</si>
  <si>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</si>
  <si>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</si>
  <si>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</si>
  <si>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</si>
  <si>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</si>
  <si>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</si>
  <si>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</si>
  <si>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</si>
  <si>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</si>
  <si>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</si>
  <si>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</si>
  <si>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</si>
  <si>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</si>
  <si>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</si>
  <si>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</si>
  <si>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</si>
  <si>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</si>
  <si>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</si>
  <si>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</si>
  <si>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</si>
  <si>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</si>
  <si>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</si>
  <si>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</si>
  <si>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</si>
  <si>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</si>
  <si>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</si>
  <si>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</si>
  <si>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</si>
  <si>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</si>
  <si>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</si>
  <si>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</si>
  <si>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</si>
  <si>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</si>
  <si>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</si>
  <si>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</si>
  <si>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</si>
  <si>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</si>
  <si>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</si>
  <si>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</si>
  <si>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</si>
  <si>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</si>
  <si>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</si>
  <si>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</si>
  <si>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</si>
  <si>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</si>
  <si>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</si>
  <si>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</si>
  <si>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</si>
  <si>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</si>
  <si>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</si>
  <si>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</si>
  <si>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</si>
  <si>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</si>
  <si>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</si>
  <si>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</si>
  <si>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</si>
  <si>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</si>
  <si>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</si>
  <si>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</si>
  <si>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</si>
  <si>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</si>
  <si>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</si>
  <si>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</si>
  <si>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</si>
  <si>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</si>
  <si>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</si>
  <si>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</si>
  <si>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</si>
  <si>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</si>
  <si>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</si>
  <si>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</si>
  <si>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</si>
  <si>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</si>
  <si>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</si>
  <si>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</si>
  <si>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</si>
  <si>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</si>
  <si>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</si>
  <si>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</si>
  <si>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</si>
  <si>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</si>
  <si>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</si>
  <si>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</si>
  <si>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</si>
  <si>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</si>
  <si>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</si>
  <si>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</si>
  <si>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</si>
  <si>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</si>
  <si>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</si>
  <si>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</si>
  <si>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</si>
  <si>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</si>
  <si>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</si>
  <si>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</si>
  <si>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</si>
  <si>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</si>
  <si>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</si>
  <si>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</si>
  <si>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</si>
  <si>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</si>
  <si>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</si>
  <si>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</si>
  <si>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</si>
  <si>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</si>
  <si>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</si>
  <si>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</si>
  <si>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</si>
  <si>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</si>
  <si>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</si>
  <si>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</si>
  <si>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</si>
  <si>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</si>
  <si>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</si>
  <si>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</si>
  <si>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</si>
  <si>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</si>
  <si>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</si>
  <si>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</si>
  <si>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</si>
  <si>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</si>
  <si>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</si>
  <si>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</si>
  <si>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</si>
  <si>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</si>
  <si>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</si>
  <si>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</si>
  <si>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</si>
  <si>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</si>
  <si>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</si>
  <si>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</si>
  <si>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</si>
  <si>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</si>
  <si>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</si>
  <si>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</si>
  <si>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</si>
  <si>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</si>
  <si>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</si>
  <si>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</si>
  <si>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</si>
  <si>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</si>
  <si>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</si>
  <si>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</si>
  <si>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</si>
  <si>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</si>
  <si>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</si>
  <si>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</si>
  <si>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</si>
  <si>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</si>
  <si>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</si>
  <si>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</si>
  <si>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</si>
  <si>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</si>
  <si>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</si>
  <si>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</si>
  <si>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</si>
  <si>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</si>
  <si>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</si>
  <si>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</si>
  <si>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</si>
  <si>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</si>
  <si>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</si>
  <si>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</si>
  <si>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</si>
  <si>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</si>
  <si>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</si>
  <si>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</si>
  <si>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</si>
  <si>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</si>
  <si>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</si>
  <si>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</si>
  <si>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</si>
  <si>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</si>
  <si>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</si>
  <si>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</si>
  <si>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</si>
  <si>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</si>
  <si>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</si>
  <si>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</si>
  <si>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</si>
  <si>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</si>
  <si>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</si>
  <si>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</si>
  <si>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</si>
  <si>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</si>
  <si>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</si>
  <si>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</si>
  <si>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</si>
  <si>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</si>
  <si>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</si>
  <si>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</si>
  <si>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</si>
  <si>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</si>
  <si>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</si>
  <si>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</si>
  <si>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</si>
  <si>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</si>
  <si>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</si>
  <si>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</si>
  <si>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</si>
  <si>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</si>
  <si>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</si>
  <si>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</si>
  <si>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</si>
  <si>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</si>
  <si>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</si>
  <si>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</si>
  <si>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</si>
  <si>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</si>
  <si>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</si>
  <si>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</si>
  <si>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</si>
  <si>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</si>
  <si>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</si>
  <si>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</si>
  <si>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</si>
  <si>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</si>
  <si>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</si>
  <si>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</si>
  <si>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</si>
  <si>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</si>
  <si>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</si>
  <si>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</si>
  <si>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</si>
  <si>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</si>
  <si>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</si>
  <si>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</si>
  <si>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</si>
  <si>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</si>
  <si>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</si>
  <si>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</si>
  <si>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</si>
  <si>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</si>
  <si>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</si>
  <si>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</si>
  <si>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</si>
  <si>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</si>
  <si>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</si>
  <si>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</si>
  <si>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</si>
  <si>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</si>
  <si>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</si>
  <si>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</si>
  <si>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</si>
  <si>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</si>
  <si>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</si>
  <si>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</si>
  <si>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</si>
  <si>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</si>
  <si>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</si>
  <si>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</si>
  <si>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</si>
  <si>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</si>
  <si>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</si>
  <si>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</si>
  <si>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</si>
  <si>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</si>
  <si>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</si>
  <si>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</si>
  <si>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</si>
  <si>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</si>
  <si>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</si>
  <si>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</si>
  <si>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</si>
  <si>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</si>
  <si>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</si>
  <si>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</si>
  <si>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</si>
  <si>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</si>
  <si>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</si>
  <si>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</si>
  <si>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</si>
  <si>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</si>
  <si>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</si>
  <si>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</si>
  <si>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</si>
  <si>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</si>
  <si>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</si>
  <si>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</si>
  <si>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</si>
  <si>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</si>
  <si>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</si>
  <si>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</si>
  <si>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</si>
  <si>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</si>
  <si>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</si>
  <si>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</si>
  <si>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</si>
  <si>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</si>
  <si>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</si>
  <si>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</si>
  <si>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</si>
  <si>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</si>
  <si>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</si>
  <si>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</si>
  <si>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</si>
  <si>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</si>
  <si>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</si>
  <si>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</si>
  <si>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</si>
  <si>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</si>
  <si>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</si>
  <si>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</si>
  <si>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</si>
  <si>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</si>
  <si>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</si>
  <si>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</si>
  <si>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</si>
  <si>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</si>
  <si>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</si>
  <si>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</si>
  <si>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</si>
  <si>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</si>
  <si>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</si>
  <si>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</si>
  <si>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</si>
  <si>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</si>
  <si>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</si>
  <si>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</si>
  <si>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</si>
  <si>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</si>
  <si>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</si>
  <si>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</si>
  <si>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</si>
  <si>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</si>
  <si>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</si>
  <si>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</si>
  <si>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</si>
  <si>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</si>
  <si>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</si>
  <si>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</si>
  <si>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</si>
  <si>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</si>
  <si>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</si>
  <si>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</si>
  <si>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</si>
  <si>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</si>
  <si>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</si>
  <si>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</si>
  <si>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</si>
  <si>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</si>
  <si>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</si>
  <si>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</si>
  <si>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</si>
  <si>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</si>
  <si>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</si>
  <si>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</si>
  <si>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</si>
  <si>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</si>
  <si>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</si>
  <si>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</si>
  <si>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</si>
  <si>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</si>
  <si>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</si>
  <si>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</si>
  <si>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</si>
  <si>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</si>
  <si>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</si>
  <si>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</si>
  <si>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</si>
  <si>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</si>
  <si>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</si>
  <si>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</si>
  <si>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</si>
  <si>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</si>
  <si>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</si>
  <si>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</si>
  <si>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</si>
  <si>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</si>
  <si>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</si>
  <si>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</si>
  <si>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</si>
  <si>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</si>
  <si>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</si>
  <si>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</si>
  <si>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</si>
  <si>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</si>
  <si>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</si>
  <si>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</si>
  <si>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</si>
  <si>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</si>
  <si>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</si>
  <si>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</si>
  <si>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</si>
  <si>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</si>
  <si>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</si>
  <si>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</si>
  <si>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</si>
  <si>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</si>
  <si>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</si>
  <si>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</si>
  <si>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</si>
  <si>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</si>
  <si>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</si>
  <si>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</si>
  <si>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</si>
  <si>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</si>
  <si>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</si>
  <si>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</si>
  <si>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</si>
  <si>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</si>
  <si>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</si>
  <si>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</si>
  <si>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</si>
  <si>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</si>
  <si>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</si>
  <si>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</si>
  <si>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</si>
  <si>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</si>
  <si>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</si>
  <si>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</si>
  <si>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</si>
  <si>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</si>
  <si>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</si>
  <si>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</si>
  <si>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</si>
  <si>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</si>
  <si>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</si>
  <si>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</si>
  <si>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</si>
  <si>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</si>
  <si>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</si>
  <si>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</si>
  <si>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</si>
  <si>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</si>
  <si>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</si>
  <si>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</si>
  <si>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</si>
  <si>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</si>
  <si>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</si>
  <si>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</si>
  <si>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</si>
  <si>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</si>
  <si>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</si>
  <si>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</si>
  <si>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</si>
  <si>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</si>
  <si>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</si>
  <si>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</si>
  <si>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</si>
  <si>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</si>
  <si>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</si>
  <si>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</si>
  <si>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</si>
  <si>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</si>
  <si>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</si>
  <si>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</si>
  <si>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</si>
  <si>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</si>
  <si>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</si>
  <si>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</si>
  <si>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</si>
  <si>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</si>
  <si>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</si>
  <si>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</si>
  <si>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</si>
  <si>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</si>
  <si>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</si>
  <si>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</si>
  <si>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</si>
  <si>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</si>
  <si>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</si>
  <si>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</si>
  <si>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</si>
  <si>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</si>
  <si>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</si>
  <si>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</si>
  <si>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</si>
  <si>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</si>
  <si>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</si>
  <si>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</si>
  <si>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</si>
  <si>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</si>
  <si>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</si>
  <si>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</si>
  <si>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</si>
  <si>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</si>
  <si>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</si>
  <si>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</si>
  <si>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</si>
  <si>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</si>
  <si>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</si>
  <si>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</si>
  <si>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</si>
  <si>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</si>
  <si>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</si>
  <si>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</si>
  <si>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</si>
  <si>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</si>
  <si>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</si>
  <si>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</si>
  <si>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</si>
  <si>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</si>
  <si>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</si>
  <si>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</si>
  <si>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</si>
  <si>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</si>
  <si>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</si>
  <si>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</si>
  <si>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</si>
  <si>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</si>
  <si>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</si>
  <si>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</si>
  <si>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</si>
  <si>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</si>
  <si>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</si>
  <si>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</si>
  <si>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</si>
  <si>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</si>
  <si>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</si>
  <si>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</si>
  <si>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</si>
  <si>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</si>
  <si>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</si>
  <si>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</si>
  <si>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</si>
  <si>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</si>
  <si>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</si>
  <si>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</si>
  <si>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</si>
  <si>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</si>
  <si>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</si>
  <si>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</si>
  <si>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</si>
  <si>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</si>
  <si>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</si>
  <si>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</si>
  <si>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</si>
  <si>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</si>
  <si>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</si>
  <si>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</si>
  <si>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</si>
  <si>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</si>
  <si>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</si>
  <si>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</si>
  <si>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</si>
  <si>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</si>
  <si>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</si>
  <si>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</si>
  <si>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</si>
  <si>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</si>
  <si>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</si>
  <si>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</si>
  <si>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</si>
  <si>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</si>
  <si>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</si>
  <si>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</si>
  <si>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</si>
  <si>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</si>
  <si>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</si>
  <si>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</si>
  <si>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</si>
  <si>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</si>
  <si>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</si>
  <si>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</si>
  <si>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</si>
  <si>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</si>
  <si>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</si>
  <si>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</si>
  <si>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</si>
  <si>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</si>
  <si>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</si>
  <si>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</si>
  <si>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</si>
  <si>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</si>
  <si>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</si>
  <si>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</si>
  <si>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</si>
  <si>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</si>
  <si>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</si>
  <si>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</si>
  <si>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</si>
  <si>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</si>
  <si>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</si>
  <si>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</si>
  <si>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</si>
  <si>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</si>
  <si>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</si>
  <si>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</si>
  <si>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</si>
  <si>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</si>
  <si>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</si>
  <si>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</si>
  <si>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</si>
  <si>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</si>
  <si>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</si>
  <si>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</si>
  <si>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</si>
  <si>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</si>
  <si>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</si>
  <si>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</si>
  <si>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</si>
  <si>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</si>
  <si>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</si>
  <si>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</si>
  <si>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</si>
  <si>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</si>
  <si>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</si>
  <si>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</si>
  <si>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</si>
  <si>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</si>
  <si>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</si>
  <si>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</si>
  <si>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</si>
  <si>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</si>
  <si>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</si>
  <si>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</si>
  <si>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</si>
  <si>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</si>
  <si>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</si>
  <si>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</si>
  <si>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</si>
  <si>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</si>
  <si>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</si>
  <si>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</si>
  <si>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</si>
  <si>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</si>
  <si>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</si>
  <si>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</si>
  <si>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</si>
  <si>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</si>
  <si>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</si>
  <si>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</si>
  <si>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</si>
  <si>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</si>
  <si>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</si>
  <si>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</si>
  <si>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</si>
  <si>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</si>
  <si>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</si>
  <si>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</si>
  <si>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</si>
  <si>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</si>
  <si>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</si>
  <si>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</si>
  <si>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</si>
  <si>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</si>
  <si>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</si>
  <si>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</si>
  <si>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</si>
  <si>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</si>
  <si>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</si>
  <si>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</si>
  <si>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</si>
  <si>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</si>
  <si>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</si>
  <si>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</si>
  <si>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</si>
  <si>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</si>
  <si>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</si>
  <si>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</si>
  <si>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</si>
  <si>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</si>
  <si>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</si>
  <si>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</si>
  <si>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</si>
  <si>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</si>
  <si>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</si>
  <si>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</si>
  <si>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</si>
  <si>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</si>
  <si>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</si>
  <si>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</si>
  <si>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</si>
  <si>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</si>
  <si>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</si>
  <si>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</si>
  <si>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</si>
  <si>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</si>
  <si>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</si>
  <si>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</si>
  <si>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</si>
  <si>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</si>
  <si>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</si>
  <si>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</si>
  <si>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</si>
  <si>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</si>
  <si>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</si>
  <si>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</si>
  <si>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</si>
  <si>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</si>
  <si>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</si>
  <si>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</si>
  <si>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</si>
  <si>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</si>
  <si>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</si>
  <si>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</si>
  <si>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</si>
  <si>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</si>
  <si>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</si>
  <si>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</si>
  <si>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</si>
  <si>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</si>
  <si>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</si>
  <si>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</si>
  <si>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</si>
  <si>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</si>
  <si>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</si>
  <si>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</si>
  <si>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</si>
  <si>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</si>
  <si>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</si>
  <si>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</si>
  <si>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</si>
  <si>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</si>
  <si>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</si>
  <si>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</si>
  <si>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</si>
  <si>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</si>
  <si>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</si>
  <si>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</si>
  <si>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</si>
  <si>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</si>
  <si>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</si>
  <si>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</si>
  <si>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</si>
  <si>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</si>
  <si>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</si>
  <si>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</si>
  <si>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</si>
  <si>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</si>
  <si>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</si>
  <si>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</si>
  <si>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</si>
  <si>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</si>
  <si>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</si>
  <si>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</si>
  <si>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</si>
  <si>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</si>
  <si>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</si>
  <si>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</si>
  <si>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</si>
  <si>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</si>
  <si>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</si>
  <si>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</si>
  <si>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</si>
  <si>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</si>
  <si>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</si>
  <si>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</si>
  <si>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</si>
  <si>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</si>
  <si>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</si>
  <si>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</si>
  <si>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</si>
  <si>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</si>
  <si>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</si>
  <si>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</si>
  <si>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</si>
  <si>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</si>
  <si>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</si>
  <si>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</si>
  <si>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</si>
  <si>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</si>
  <si>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</si>
  <si>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</si>
  <si>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</si>
  <si>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</si>
  <si>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</si>
  <si>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</si>
  <si>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</si>
  <si>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</si>
  <si>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</si>
  <si>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</si>
  <si>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</si>
  <si>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</si>
  <si>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</si>
  <si>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</si>
  <si>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</si>
  <si>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</si>
  <si>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</si>
  <si>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</si>
  <si>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</si>
  <si>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</si>
  <si>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</si>
  <si>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</si>
  <si>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</si>
  <si>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</si>
  <si>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</si>
  <si>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</si>
  <si>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</si>
  <si>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</si>
  <si>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</si>
  <si>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</si>
  <si>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</si>
  <si>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</si>
  <si>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</si>
  <si>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</si>
  <si>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</si>
  <si>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</si>
  <si>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</si>
  <si>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</si>
  <si>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</si>
  <si>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</si>
  <si>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</si>
  <si>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</si>
  <si>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</si>
  <si>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</si>
  <si>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</si>
  <si>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</si>
  <si>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</si>
  <si>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</si>
  <si>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</si>
  <si>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</si>
  <si>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</si>
  <si>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</si>
  <si>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</si>
  <si>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</si>
  <si>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</si>
  <si>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</si>
  <si>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</si>
  <si>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</si>
  <si>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</si>
  <si>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</si>
  <si>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</si>
  <si>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</si>
  <si>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</si>
  <si>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</si>
  <si>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</si>
  <si>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</si>
  <si>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</si>
  <si>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</si>
  <si>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</si>
  <si>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</si>
  <si>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</si>
  <si>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</si>
  <si>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</si>
  <si>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</si>
  <si>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</si>
  <si>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</si>
  <si>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</si>
  <si>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</si>
  <si>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</si>
  <si>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</si>
  <si>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</si>
  <si>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</si>
  <si>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</si>
  <si>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</si>
  <si>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</si>
  <si>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</si>
  <si>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</si>
  <si>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</si>
  <si>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</si>
  <si>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</si>
  <si>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</si>
  <si>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</si>
  <si>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</si>
  <si>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</si>
  <si>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</si>
  <si>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</si>
  <si>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</si>
  <si>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</si>
  <si>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</si>
  <si>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</si>
  <si>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</si>
  <si>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</si>
  <si>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</si>
  <si>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</si>
  <si>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</si>
  <si>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</si>
  <si>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</si>
  <si>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</si>
  <si>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</si>
  <si>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</si>
  <si>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</si>
  <si>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</si>
  <si>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</si>
  <si>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</si>
  <si>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</si>
  <si>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</si>
  <si>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</si>
  <si>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</si>
  <si>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</si>
  <si>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</si>
  <si>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</si>
  <si>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</si>
  <si>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</si>
  <si>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</si>
  <si>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</si>
  <si>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</si>
  <si>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</si>
  <si>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</si>
  <si>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</si>
  <si>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</si>
  <si>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</si>
  <si>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</si>
  <si>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</si>
  <si>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</si>
  <si>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</si>
  <si>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</si>
  <si>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</si>
  <si>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</si>
  <si>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</si>
  <si>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</si>
  <si>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</si>
  <si>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</si>
  <si>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</si>
  <si>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</si>
  <si>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</si>
  <si>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</si>
  <si>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</si>
  <si>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</si>
  <si>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</si>
  <si>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</si>
  <si>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</si>
  <si>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</si>
  <si>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</si>
  <si>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</si>
  <si>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</si>
  <si>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</si>
  <si>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</si>
  <si>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</si>
  <si>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</si>
  <si>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</si>
  <si>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</si>
  <si>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</si>
  <si>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</si>
  <si>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</si>
  <si>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</si>
  <si>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</si>
  <si>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</si>
  <si>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</si>
  <si>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</si>
  <si>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</si>
  <si>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</si>
  <si>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</si>
  <si>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</si>
  <si>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</si>
  <si>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</si>
  <si>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</si>
  <si>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</si>
  <si>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</si>
  <si>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</si>
  <si>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</si>
  <si>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</si>
  <si>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</si>
  <si>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</si>
  <si>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</si>
  <si>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</si>
  <si>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</si>
  <si>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</si>
  <si>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</si>
  <si>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</si>
  <si>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</si>
  <si>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</si>
  <si>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</si>
  <si>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</si>
  <si>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</si>
  <si>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</si>
  <si>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</si>
  <si>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</si>
  <si>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</si>
  <si>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</si>
  <si>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</si>
  <si>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</si>
  <si>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</si>
  <si>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</si>
  <si>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</si>
  <si>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</si>
  <si>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</si>
  <si>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</si>
  <si>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</si>
  <si>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</si>
  <si>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</si>
  <si>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</si>
  <si>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</si>
  <si>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</si>
  <si>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</si>
  <si>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</si>
  <si>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</si>
  <si>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</si>
  <si>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</si>
  <si>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</si>
  <si>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</si>
  <si>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</si>
  <si>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</si>
  <si>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</si>
  <si>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</si>
  <si>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</si>
  <si>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</si>
  <si>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</si>
  <si>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</si>
  <si>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</si>
  <si>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</si>
  <si>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</si>
  <si>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</si>
  <si>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</si>
  <si>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</si>
  <si>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</si>
  <si>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</si>
  <si>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</si>
  <si>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</si>
  <si>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</si>
  <si>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</si>
  <si>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</si>
  <si>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</si>
  <si>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</si>
  <si>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</si>
  <si>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</si>
  <si>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</si>
  <si>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</si>
  <si>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</si>
  <si>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</si>
  <si>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</si>
  <si>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</si>
  <si>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</si>
  <si>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</si>
  <si>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</si>
  <si>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</si>
  <si>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</si>
  <si>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</si>
  <si>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</si>
  <si>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</si>
  <si>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</si>
  <si>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</si>
  <si>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</si>
  <si>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</si>
  <si>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</si>
  <si>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</si>
  <si>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</si>
  <si>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</si>
  <si>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</si>
  <si>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</si>
  <si>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</si>
  <si>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</si>
  <si>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</si>
  <si>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</si>
  <si>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</si>
  <si>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</si>
  <si>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</si>
  <si>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</si>
  <si>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</si>
  <si>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</si>
  <si>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</si>
  <si>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</si>
  <si>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</si>
  <si>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</si>
  <si>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</si>
  <si>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</si>
  <si>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</si>
  <si>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</si>
  <si>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</si>
  <si>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</si>
  <si>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</si>
  <si>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</si>
  <si>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</si>
  <si>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</si>
  <si>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</si>
  <si>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</si>
  <si>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</si>
  <si>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</si>
  <si>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</si>
  <si>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</si>
  <si>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</si>
  <si>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</si>
  <si>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</si>
  <si>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</si>
  <si>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</si>
  <si>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</si>
  <si>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</si>
  <si>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</si>
  <si>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</si>
  <si>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</si>
  <si>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</si>
  <si>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</si>
  <si>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</si>
  <si>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</si>
  <si>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</si>
  <si>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</si>
  <si>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</si>
  <si>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</si>
  <si>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</si>
  <si>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</si>
  <si>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</si>
  <si>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</si>
  <si>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</si>
  <si>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</si>
  <si>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</si>
  <si>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</si>
  <si>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</si>
  <si>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</si>
  <si>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</si>
  <si>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</si>
  <si>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</si>
  <si>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</si>
  <si>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</si>
  <si>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</si>
  <si>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</si>
  <si>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</si>
  <si>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</si>
  <si>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</si>
  <si>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</si>
  <si>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</si>
  <si>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</si>
  <si>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</si>
  <si>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</si>
  <si>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</si>
  <si>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</si>
  <si>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</si>
  <si>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</si>
  <si>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</si>
  <si>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</si>
  <si>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</si>
  <si>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</si>
  <si>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</si>
  <si>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</si>
  <si>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</si>
  <si>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</si>
  <si>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</si>
  <si>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</si>
  <si>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</si>
  <si>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</si>
  <si>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</si>
  <si>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</si>
  <si>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</si>
  <si>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</si>
  <si>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</si>
  <si>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</si>
  <si>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</si>
  <si>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</si>
  <si>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</si>
  <si>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</si>
  <si>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</si>
  <si>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</si>
  <si>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</si>
  <si>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</si>
  <si>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</si>
  <si>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</si>
  <si>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</si>
  <si>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</si>
  <si>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</si>
  <si>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</si>
  <si>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</si>
  <si>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</si>
  <si>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</si>
  <si>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</si>
  <si>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</si>
  <si>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</si>
  <si>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</si>
  <si>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</si>
  <si>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</si>
  <si>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</si>
  <si>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</si>
  <si>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</si>
  <si>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</si>
  <si>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</si>
  <si>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</si>
  <si>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</si>
  <si>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</si>
  <si>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</si>
  <si>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</si>
  <si>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</si>
  <si>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</si>
  <si>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</si>
  <si>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</si>
  <si>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</si>
  <si>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</si>
  <si>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</si>
  <si>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</si>
  <si>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</si>
  <si>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</si>
  <si>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</si>
  <si>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</si>
  <si>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</si>
  <si>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</si>
  <si>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</si>
  <si>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</si>
  <si>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</si>
  <si>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</si>
  <si>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</si>
  <si>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</si>
  <si>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</si>
  <si>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</si>
  <si>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</si>
  <si>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</si>
  <si>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</si>
  <si>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</si>
  <si>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</si>
  <si>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</si>
  <si>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</si>
  <si>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</si>
  <si>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</si>
  <si>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</si>
  <si>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</si>
  <si>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</si>
  <si>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</si>
  <si>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</si>
  <si>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</si>
  <si>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</si>
  <si>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</si>
  <si>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</si>
  <si>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</si>
  <si>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</si>
  <si>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</si>
  <si>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</si>
  <si>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</si>
  <si>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</si>
  <si>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</si>
  <si>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</si>
  <si>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</si>
  <si>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</si>
  <si>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</si>
  <si>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</si>
  <si>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</si>
  <si>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</si>
  <si>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</si>
  <si>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</si>
  <si>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</si>
  <si>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</si>
  <si>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</si>
  <si>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</si>
  <si>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</si>
  <si>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</si>
  <si>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</si>
  <si>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</si>
  <si>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</si>
  <si>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</si>
  <si>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</si>
  <si>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</si>
  <si>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</si>
  <si>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</si>
  <si>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</si>
  <si>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</si>
  <si>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</si>
  <si>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</si>
  <si>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</si>
  <si>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</si>
  <si>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</si>
  <si>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</si>
  <si>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</si>
  <si>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</si>
  <si>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</si>
  <si>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</si>
  <si>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</si>
  <si>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</si>
  <si>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</si>
  <si>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</si>
  <si>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</si>
  <si>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</si>
  <si>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</si>
  <si>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</si>
  <si>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</si>
  <si>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</si>
  <si>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</si>
  <si>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</si>
  <si>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</si>
  <si>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</si>
  <si>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</si>
  <si>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</si>
  <si>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</si>
  <si>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</si>
  <si>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</si>
  <si>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</si>
  <si>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</si>
  <si>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</si>
  <si>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</si>
  <si>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</si>
  <si>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</si>
  <si>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</si>
  <si>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</si>
  <si>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</si>
  <si>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</si>
  <si>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</si>
  <si>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</si>
  <si>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</si>
  <si>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</si>
  <si>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</si>
  <si>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</si>
  <si>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</si>
  <si>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</si>
  <si>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</si>
  <si>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</si>
  <si>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</si>
  <si>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</si>
  <si>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</si>
  <si>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</si>
  <si>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</si>
  <si>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</si>
  <si>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</si>
  <si>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</si>
  <si>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</si>
  <si>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</si>
  <si>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</si>
  <si>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</si>
  <si>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</si>
  <si>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</si>
  <si>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</si>
  <si>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</si>
  <si>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</si>
  <si>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</si>
  <si>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</si>
  <si>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</si>
  <si>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</si>
  <si>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</si>
  <si>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</si>
  <si>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</si>
  <si>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</si>
  <si>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</si>
  <si>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</si>
  <si>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</si>
  <si>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</si>
  <si>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</si>
  <si>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</si>
  <si>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</si>
  <si>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</si>
  <si>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</si>
  <si>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</si>
  <si>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</si>
  <si>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</si>
  <si>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</si>
  <si>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</si>
  <si>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</si>
  <si>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</si>
  <si>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</si>
  <si>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</si>
  <si>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</si>
  <si>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</si>
  <si>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</si>
  <si>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</si>
  <si>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</si>
  <si>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</si>
  <si>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</si>
  <si>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</si>
  <si>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</si>
  <si>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</si>
  <si>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</si>
  <si>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</si>
  <si>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</si>
  <si>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</si>
  <si>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</si>
  <si>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</si>
  <si>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</si>
  <si>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</si>
  <si>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</si>
  <si>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</si>
  <si>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</si>
  <si>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</si>
  <si>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</si>
  <si>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</si>
  <si>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</si>
  <si>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</si>
  <si>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</si>
  <si>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</si>
  <si>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</si>
  <si>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</si>
  <si>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</si>
  <si>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</si>
  <si>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</si>
  <si>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</si>
  <si>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</si>
  <si>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</si>
  <si>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</si>
  <si>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</si>
  <si>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</si>
  <si>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</si>
  <si>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</si>
  <si>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</si>
  <si>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</si>
  <si>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</si>
  <si>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</si>
  <si>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</si>
  <si>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</si>
  <si>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</si>
  <si>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</si>
  <si>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</si>
  <si>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</si>
  <si>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</si>
  <si>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</si>
  <si>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</si>
  <si>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</si>
  <si>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</si>
  <si>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</si>
  <si>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</si>
  <si>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</si>
  <si>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</si>
  <si>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</si>
  <si>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</si>
  <si>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</si>
  <si>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</si>
  <si>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</si>
  <si>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</si>
  <si>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</si>
  <si>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</si>
  <si>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</si>
  <si>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</si>
  <si>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</si>
  <si>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</si>
  <si>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</si>
  <si>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</si>
  <si>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</si>
  <si>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</si>
  <si>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</si>
  <si>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</si>
  <si>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</si>
  <si>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</si>
  <si>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</si>
  <si>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</si>
  <si>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</si>
  <si>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</si>
  <si>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</si>
  <si>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</si>
  <si>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</si>
  <si>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</si>
  <si>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</si>
  <si>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</si>
  <si>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</si>
  <si>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</si>
  <si>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</si>
  <si>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</si>
  <si>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</si>
  <si>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</si>
  <si>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</si>
  <si>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</si>
  <si>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</si>
  <si>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</si>
  <si>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</si>
  <si>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</si>
  <si>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</si>
  <si>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</si>
  <si>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</si>
  <si>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</si>
  <si>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</si>
  <si>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</si>
  <si>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</si>
  <si>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</si>
  <si>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</si>
  <si>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</si>
  <si>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</si>
  <si>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</si>
  <si>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</si>
  <si>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</si>
  <si>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</si>
  <si>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</si>
  <si>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</si>
  <si>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</si>
  <si>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</si>
  <si>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</si>
  <si>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</si>
  <si>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</si>
  <si>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</si>
  <si>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</si>
  <si>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</si>
  <si>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</si>
  <si>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</si>
  <si>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</si>
  <si>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</si>
  <si>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</si>
  <si>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</si>
  <si>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</si>
  <si>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</si>
  <si>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</si>
  <si>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</si>
  <si>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</si>
  <si>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</si>
  <si>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</si>
  <si>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</si>
  <si>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</si>
  <si>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</si>
  <si>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</si>
  <si>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</si>
  <si>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</si>
  <si>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</si>
  <si>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</si>
  <si>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</si>
  <si>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</si>
  <si>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</si>
  <si>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</si>
  <si>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</si>
  <si>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</si>
  <si>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</si>
  <si>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</si>
  <si>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</si>
  <si>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</si>
  <si>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</si>
  <si>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</si>
  <si>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</si>
  <si>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</si>
  <si>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</si>
  <si>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</si>
  <si>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</si>
  <si>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</si>
  <si>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</si>
  <si>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</si>
  <si>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</si>
  <si>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</si>
  <si>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</si>
  <si>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</si>
  <si>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</si>
  <si>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</si>
  <si>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</si>
  <si>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</si>
  <si>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</si>
  <si>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</si>
  <si>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</si>
  <si>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</si>
  <si>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</si>
  <si>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</si>
  <si>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</si>
  <si>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</si>
  <si>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</si>
  <si>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</si>
  <si>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</si>
  <si>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</si>
  <si>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</si>
  <si>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</si>
  <si>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</si>
  <si>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</si>
  <si>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</si>
  <si>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</si>
  <si>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</si>
  <si>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</si>
  <si>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</si>
  <si>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</si>
  <si>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</si>
  <si>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</si>
  <si>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</si>
  <si>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</si>
  <si>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</si>
  <si>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</si>
  <si>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</si>
  <si>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</si>
  <si>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</si>
  <si>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</si>
  <si>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</si>
  <si>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</si>
  <si>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</si>
  <si>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</si>
  <si>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</si>
  <si>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</si>
  <si>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</si>
  <si>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</si>
  <si>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</si>
  <si>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</si>
  <si>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</si>
  <si>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</si>
  <si>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</si>
  <si>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</si>
  <si>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</si>
  <si>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</si>
  <si>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</si>
  <si>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</si>
  <si>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</si>
  <si>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</si>
  <si>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</si>
  <si>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</si>
  <si>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</si>
  <si>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</si>
  <si>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</si>
  <si>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</si>
  <si>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</si>
  <si>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</si>
  <si>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</si>
  <si>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</si>
  <si>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</si>
  <si>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</si>
  <si>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</si>
  <si>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</si>
  <si>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</si>
  <si>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</si>
  <si>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</si>
  <si>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</si>
  <si>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</si>
  <si>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</si>
  <si>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</si>
  <si>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</si>
  <si>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</si>
  <si>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</si>
  <si>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</si>
  <si>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</si>
  <si>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</si>
  <si>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</si>
  <si>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</si>
  <si>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</si>
  <si>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</si>
  <si>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</si>
  <si>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</si>
  <si>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</si>
  <si>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</si>
  <si>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</si>
  <si>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</si>
  <si>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</si>
  <si>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</si>
  <si>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</si>
  <si>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</si>
  <si>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</si>
  <si>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</si>
  <si>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</si>
  <si>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</si>
  <si>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</si>
  <si>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</si>
  <si>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</si>
  <si>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</si>
  <si>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</si>
  <si>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</si>
  <si>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</si>
  <si>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</si>
  <si>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</si>
  <si>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</si>
  <si>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</si>
  <si>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</si>
  <si>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</si>
  <si>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</si>
  <si>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</si>
  <si>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</si>
  <si>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</si>
  <si>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</si>
  <si>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</si>
  <si>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</si>
  <si>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</si>
  <si>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</si>
  <si>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</si>
  <si>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</si>
  <si>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</si>
  <si>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</si>
  <si>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</si>
  <si>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</si>
  <si>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</si>
  <si>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</si>
  <si>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</si>
  <si>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</si>
  <si>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</si>
  <si>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</si>
  <si>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</si>
  <si>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</si>
  <si>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</si>
  <si>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</si>
  <si>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</si>
  <si>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</si>
  <si>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</si>
  <si>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</si>
  <si>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</si>
  <si>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</si>
  <si>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</si>
  <si>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</si>
  <si>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</si>
  <si>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</si>
  <si>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</si>
  <si>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</si>
  <si>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</si>
  <si>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</si>
  <si>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</si>
  <si>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</si>
  <si>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</si>
  <si>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</si>
  <si>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</si>
  <si>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</si>
  <si>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</si>
  <si>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</si>
  <si>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</si>
  <si>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</si>
  <si>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</si>
  <si>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</si>
  <si>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</si>
  <si>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</si>
  <si>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</si>
  <si>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</si>
  <si>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</si>
  <si>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</si>
  <si>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</si>
  <si>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</si>
  <si>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</si>
  <si>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</si>
  <si>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</si>
  <si>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</si>
  <si>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</si>
  <si>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</si>
  <si>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</si>
  <si>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</si>
  <si>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</si>
  <si>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</si>
  <si>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</si>
  <si>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</si>
  <si>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</si>
  <si>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</si>
  <si>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</si>
  <si>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</si>
  <si>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</si>
  <si>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</si>
  <si>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</si>
  <si>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</si>
  <si>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</si>
  <si>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</si>
  <si>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</si>
  <si>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</si>
  <si>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</si>
  <si>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</si>
  <si>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</si>
  <si>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</si>
  <si>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</si>
  <si>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</si>
  <si>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</si>
  <si>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</si>
  <si>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</si>
  <si>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</si>
  <si>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</si>
  <si>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</si>
  <si>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</si>
  <si>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</si>
  <si>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</si>
  <si>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</si>
  <si>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</si>
  <si>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</si>
  <si>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</si>
  <si>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</si>
  <si>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</si>
  <si>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</si>
  <si>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</si>
  <si>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</si>
  <si>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</si>
  <si>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</si>
  <si>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</si>
  <si>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</si>
  <si>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</si>
  <si>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</si>
  <si>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</si>
  <si>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</si>
  <si>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</si>
  <si>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</si>
  <si>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</si>
  <si>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</si>
  <si>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</si>
  <si>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</si>
  <si>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</si>
  <si>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</si>
  <si>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</si>
  <si>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</si>
  <si>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</si>
  <si>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</si>
  <si>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</si>
  <si>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</si>
  <si>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</si>
  <si>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</si>
  <si>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</si>
  <si>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</si>
  <si>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</si>
  <si>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</si>
  <si>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</si>
  <si>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</si>
  <si>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</si>
  <si>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</si>
  <si>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</si>
  <si>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</si>
  <si>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</si>
  <si>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</si>
  <si>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</si>
  <si>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</si>
  <si>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</si>
  <si>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</si>
  <si>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</si>
  <si>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</si>
  <si>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</si>
  <si>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</si>
  <si>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</si>
  <si>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</si>
  <si>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</si>
  <si>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</si>
  <si>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</si>
  <si>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</si>
  <si>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</si>
  <si>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</si>
  <si>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</si>
  <si>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</si>
  <si>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</si>
  <si>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</si>
  <si>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</si>
  <si>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</si>
  <si>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</si>
  <si>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</si>
  <si>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</si>
  <si>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</si>
  <si>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</si>
  <si>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</si>
  <si>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</si>
  <si>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</si>
  <si>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</si>
  <si>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</si>
  <si>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</si>
  <si>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</si>
  <si>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</si>
  <si>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</si>
  <si>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</si>
  <si>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</si>
  <si>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</si>
  <si>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</si>
  <si>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</si>
  <si>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</si>
  <si>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</si>
  <si>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</si>
  <si>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</si>
  <si>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</si>
  <si>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</si>
  <si>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</si>
  <si>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</si>
  <si>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</si>
  <si>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</si>
  <si>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</si>
  <si>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</si>
  <si>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</si>
  <si>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</si>
  <si>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</si>
  <si>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</si>
  <si>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</si>
  <si>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</si>
  <si>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</si>
  <si>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</si>
  <si>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</si>
  <si>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</si>
  <si>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</si>
  <si>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</si>
  <si>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</si>
  <si>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</si>
  <si>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</si>
  <si>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</si>
  <si>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</si>
  <si>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</si>
  <si>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</si>
  <si>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</si>
  <si>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</si>
  <si>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</si>
  <si>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</si>
  <si>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</si>
  <si>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</si>
  <si>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</si>
  <si>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</si>
  <si>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</si>
  <si>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</si>
  <si>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</si>
  <si>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</si>
  <si>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</si>
  <si>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</si>
  <si>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</si>
  <si>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</si>
  <si>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</si>
  <si>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</si>
  <si>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</si>
  <si>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</si>
  <si>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</si>
  <si>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</si>
  <si>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</si>
  <si>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</si>
  <si>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</si>
  <si>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</si>
  <si>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</si>
  <si>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</si>
  <si>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</si>
  <si>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</si>
  <si>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</si>
  <si>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</si>
  <si>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</si>
  <si>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</si>
  <si>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</si>
  <si>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</si>
  <si>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</si>
  <si>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</si>
  <si>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</si>
  <si>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</si>
  <si>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</si>
  <si>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</si>
  <si>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</si>
  <si>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</si>
  <si>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</si>
  <si>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</si>
  <si>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</si>
  <si>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</si>
  <si>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</si>
  <si>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</si>
  <si>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</si>
  <si>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</si>
  <si>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</si>
  <si>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</si>
  <si>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</si>
  <si>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</si>
  <si>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</si>
  <si>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</si>
  <si>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</si>
  <si>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</si>
  <si>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</si>
  <si>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</si>
  <si>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</si>
  <si>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</si>
  <si>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</si>
  <si>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</si>
  <si>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</si>
  <si>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</si>
  <si>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</si>
  <si>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</si>
  <si>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</si>
  <si>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</si>
  <si>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</si>
  <si>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</si>
  <si>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</si>
  <si>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</si>
  <si>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</si>
  <si>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</si>
  <si>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</si>
  <si>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</si>
  <si>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</si>
  <si>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</si>
  <si>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</si>
  <si>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</si>
  <si>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</si>
  <si>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</si>
  <si>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</si>
  <si>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</si>
  <si>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</si>
  <si>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</si>
  <si>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</si>
  <si>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</si>
  <si>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</si>
  <si>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</si>
  <si>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</si>
  <si>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</si>
  <si>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</si>
  <si>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</si>
  <si>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</si>
  <si>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</si>
  <si>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</si>
  <si>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</si>
  <si>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</si>
  <si>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</si>
  <si>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</si>
  <si>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</si>
  <si>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</si>
  <si>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</si>
  <si>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</si>
  <si>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</si>
  <si>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</si>
  <si>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</si>
  <si>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</si>
  <si>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</si>
  <si>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</si>
  <si>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</si>
  <si>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</si>
  <si>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</si>
  <si>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</si>
  <si>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</si>
  <si>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</si>
  <si>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</si>
  <si>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</si>
  <si>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</si>
  <si>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</si>
  <si>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</si>
  <si>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</si>
  <si>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</si>
  <si>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</si>
  <si>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</si>
  <si>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</si>
  <si>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</si>
  <si>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</si>
  <si>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</si>
  <si>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</si>
  <si>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</si>
  <si>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</si>
  <si>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</si>
  <si>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</si>
  <si>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</si>
  <si>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</si>
  <si>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</si>
  <si>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</si>
  <si>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</si>
  <si>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</si>
  <si>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</si>
  <si>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</si>
  <si>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</si>
  <si>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</si>
  <si>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</si>
  <si>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</si>
  <si>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</si>
  <si>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</si>
  <si>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</si>
  <si>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</si>
  <si>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</si>
  <si>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</si>
  <si>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</si>
  <si>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</si>
  <si>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</si>
  <si>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</si>
  <si>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</si>
  <si>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</si>
  <si>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</si>
  <si>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</si>
  <si>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</si>
  <si>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</si>
  <si>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</si>
  <si>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</si>
  <si>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</si>
  <si>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</si>
  <si>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</si>
  <si>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</si>
  <si>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</si>
  <si>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</si>
  <si>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</si>
  <si>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</si>
  <si>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</si>
  <si>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</si>
  <si>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</si>
  <si>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</si>
  <si>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</si>
  <si>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</si>
  <si>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</si>
  <si>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</si>
  <si>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</si>
  <si>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</si>
  <si>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</si>
  <si>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</si>
  <si>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</si>
  <si>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</si>
  <si>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</si>
  <si>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</si>
  <si>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</si>
  <si>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</si>
  <si>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</si>
  <si>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</si>
  <si>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</si>
  <si>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</si>
  <si>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</si>
  <si>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</si>
  <si>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</si>
  <si>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</si>
  <si>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</si>
  <si>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</si>
  <si>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</si>
  <si>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</si>
  <si>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</si>
  <si>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</si>
  <si>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</si>
  <si>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</si>
  <si>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</si>
  <si>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</si>
  <si>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</si>
  <si>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</si>
  <si>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</si>
  <si>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</si>
  <si>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</si>
  <si>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</si>
  <si>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</si>
  <si>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</si>
  <si>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</si>
  <si>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</si>
  <si>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</si>
  <si>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</si>
  <si>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</si>
  <si>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</si>
  <si>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</si>
  <si>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</si>
  <si>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</si>
  <si>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</si>
  <si>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</si>
  <si>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</si>
  <si>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</si>
  <si>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</si>
  <si>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</si>
  <si>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</si>
  <si>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</si>
  <si>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</si>
  <si>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</si>
  <si>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</si>
  <si>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</si>
  <si>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</si>
  <si>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</si>
  <si>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</si>
  <si>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</si>
  <si>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</si>
  <si>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</si>
  <si>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</si>
  <si>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</si>
  <si>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</si>
  <si>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</si>
  <si>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</si>
  <si>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</si>
  <si>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</si>
  <si>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</si>
  <si>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</si>
  <si>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</si>
  <si>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</si>
  <si>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</si>
  <si>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</si>
  <si>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</si>
  <si>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</si>
  <si>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</si>
  <si>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</si>
  <si>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</si>
  <si>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</si>
  <si>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</si>
  <si>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</si>
  <si>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</si>
  <si>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</si>
  <si>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</si>
  <si>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</si>
  <si>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</si>
  <si>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</si>
  <si>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</si>
  <si>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</si>
  <si>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</si>
  <si>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</si>
  <si>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</si>
  <si>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</si>
  <si>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</si>
  <si>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</si>
  <si>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</si>
  <si>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</si>
  <si>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</si>
  <si>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</si>
  <si>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</si>
  <si>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</si>
  <si>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</si>
  <si>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</si>
  <si>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</si>
  <si>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</si>
  <si>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</si>
  <si>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</si>
  <si>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</si>
  <si>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</si>
  <si>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</si>
  <si>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</si>
  <si>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</si>
  <si>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</si>
  <si>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</si>
  <si>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</si>
  <si>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</si>
  <si>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</si>
  <si>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</si>
  <si>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</si>
  <si>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</si>
  <si>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</si>
  <si>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</si>
  <si>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</si>
  <si>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</si>
  <si>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</si>
  <si>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</si>
  <si>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</si>
  <si>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</si>
  <si>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</si>
  <si>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</si>
  <si>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</si>
  <si>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</si>
  <si>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</si>
  <si>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</si>
  <si>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</si>
  <si>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</si>
  <si>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</si>
  <si>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</si>
  <si>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</si>
  <si>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</si>
  <si>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</si>
  <si>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</si>
  <si>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</si>
  <si>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</si>
  <si>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</si>
  <si>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</si>
  <si>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</si>
  <si>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</si>
  <si>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</si>
  <si>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</si>
  <si>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</si>
  <si>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</si>
  <si>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</si>
  <si>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</si>
  <si>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</si>
  <si>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</si>
  <si>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</si>
  <si>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</si>
  <si>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</si>
  <si>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</si>
  <si>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</si>
  <si>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</si>
  <si>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</si>
  <si>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</si>
  <si>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</si>
  <si>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</si>
  <si>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</si>
  <si>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</si>
  <si>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</si>
  <si>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</si>
  <si>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</si>
  <si>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</si>
  <si>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</si>
  <si>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</si>
  <si>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</si>
  <si>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</si>
  <si>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</si>
  <si>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</si>
  <si>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</si>
  <si>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</si>
  <si>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</si>
  <si>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</si>
  <si>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</si>
  <si>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</si>
  <si>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</si>
  <si>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</si>
  <si>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</si>
  <si>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</si>
  <si>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</si>
  <si>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</si>
  <si>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</si>
  <si>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</si>
  <si>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</si>
  <si>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</si>
  <si>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</si>
  <si>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</si>
  <si>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</si>
  <si>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</si>
  <si>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</si>
  <si>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</si>
  <si>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</si>
  <si>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</si>
  <si>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</si>
  <si>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</si>
  <si>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</si>
  <si>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</si>
  <si>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</si>
  <si>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</si>
  <si>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</si>
  <si>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</si>
  <si>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</si>
  <si>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</si>
  <si>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</si>
  <si>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</si>
  <si>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</si>
  <si>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</si>
  <si>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</si>
  <si>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</si>
  <si>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</si>
  <si>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</si>
  <si>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</si>
  <si>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</si>
  <si>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</si>
  <si>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</si>
  <si>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</si>
  <si>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</si>
  <si>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</si>
  <si>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</si>
  <si>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</si>
  <si>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</si>
  <si>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</si>
  <si>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</si>
  <si>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</si>
  <si>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</si>
  <si>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</si>
  <si>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</si>
  <si>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</si>
  <si>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</si>
  <si>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</si>
  <si>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</si>
  <si>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</si>
  <si>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</si>
  <si>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</si>
  <si>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</si>
  <si>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</si>
  <si>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</si>
  <si>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</si>
  <si>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</si>
  <si>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</si>
  <si>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</si>
  <si>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</si>
  <si>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</si>
  <si>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</si>
  <si>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</si>
  <si>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</si>
  <si>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</si>
  <si>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</si>
  <si>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</si>
  <si>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</si>
  <si>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</si>
  <si>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</si>
  <si>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</si>
  <si>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</si>
  <si>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</si>
  <si>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</si>
  <si>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</si>
  <si>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</si>
  <si>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</si>
  <si>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</si>
  <si>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</si>
  <si>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</si>
  <si>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</si>
  <si>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</si>
  <si>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</si>
  <si>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</si>
  <si>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</si>
  <si>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</si>
  <si>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</si>
  <si>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</si>
  <si>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</si>
  <si>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</si>
  <si>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</si>
  <si>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</si>
  <si>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</si>
  <si>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</si>
  <si>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</si>
  <si>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</si>
  <si>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</si>
  <si>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</si>
  <si>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</si>
  <si>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</si>
  <si>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</si>
  <si>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</si>
  <si>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</si>
  <si>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</si>
  <si>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</si>
  <si>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</si>
  <si>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</si>
  <si>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</si>
  <si>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</si>
  <si>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</si>
  <si>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</si>
  <si>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</si>
  <si>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</si>
  <si>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</si>
  <si>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</si>
  <si>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</si>
  <si>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</si>
  <si>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</si>
  <si>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</si>
  <si>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</si>
  <si>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</si>
  <si>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</si>
  <si>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</si>
  <si>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</si>
  <si>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</si>
  <si>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</si>
  <si>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</si>
  <si>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</si>
  <si>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</si>
  <si>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</si>
  <si>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</si>
  <si>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</si>
  <si>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</si>
  <si>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</si>
  <si>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</si>
  <si>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</si>
  <si>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</si>
  <si>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</si>
  <si>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</si>
  <si>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</si>
  <si>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</si>
  <si>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</si>
  <si>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</si>
  <si>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</si>
  <si>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</si>
  <si>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</si>
  <si>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</si>
  <si>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</si>
  <si>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</si>
  <si>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</si>
  <si>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</si>
  <si>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</si>
  <si>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</si>
  <si>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</si>
  <si>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</si>
  <si>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</si>
  <si>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</si>
  <si>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</si>
  <si>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</si>
  <si>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</si>
  <si>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</si>
  <si>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</si>
  <si>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</si>
  <si>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</si>
  <si>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</si>
  <si>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</si>
  <si>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</si>
  <si>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</si>
  <si>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</si>
  <si>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</si>
  <si>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</si>
  <si>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</si>
  <si>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</si>
  <si>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</si>
  <si>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</si>
  <si>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</si>
  <si>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</si>
  <si>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</si>
  <si>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</si>
  <si>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</si>
  <si>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</si>
  <si>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</si>
  <si>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</si>
  <si>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</si>
  <si>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</si>
  <si>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</si>
  <si>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</si>
  <si>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</si>
  <si>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</si>
  <si>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</si>
  <si>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</si>
  <si>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</si>
  <si>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</si>
  <si>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</si>
  <si>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</si>
  <si>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</si>
  <si>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</si>
  <si>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</si>
  <si>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</si>
  <si>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</si>
  <si>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</si>
  <si>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</si>
  <si>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</si>
  <si>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</si>
  <si>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</si>
  <si>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</si>
  <si>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</si>
  <si>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</si>
  <si>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</si>
  <si>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</si>
  <si>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</si>
  <si>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</si>
  <si>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</si>
  <si>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</si>
  <si>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</si>
  <si>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</si>
  <si>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</si>
  <si>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</si>
  <si>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</si>
  <si>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</si>
  <si>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</si>
  <si>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</si>
  <si>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</si>
  <si>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</si>
  <si>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</si>
  <si>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</si>
  <si>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</si>
  <si>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</si>
  <si>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</si>
  <si>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</si>
  <si>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</si>
  <si>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</si>
  <si>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</si>
  <si>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</si>
  <si>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</si>
  <si>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</si>
  <si>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</si>
  <si>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</si>
  <si>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</si>
  <si>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</si>
  <si>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</si>
  <si>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</si>
  <si>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</si>
  <si>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</si>
  <si>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</si>
  <si>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</si>
  <si>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</si>
  <si>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</si>
  <si>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</si>
  <si>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</si>
  <si>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</si>
  <si>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</si>
  <si>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</si>
  <si>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</si>
  <si>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</si>
  <si>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</si>
  <si>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</si>
  <si>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</si>
  <si>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</si>
  <si>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</si>
  <si>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</si>
  <si>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</si>
  <si>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</si>
  <si>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</si>
  <si>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</si>
  <si>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</si>
  <si>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</si>
  <si>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</si>
  <si>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</si>
  <si>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</si>
  <si>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</si>
  <si>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</si>
  <si>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</si>
  <si>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</si>
  <si>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</si>
  <si>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</si>
  <si>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</si>
  <si>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</si>
  <si>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</si>
  <si>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</si>
  <si>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</si>
  <si>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</si>
  <si>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</si>
  <si>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</si>
  <si>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</si>
  <si>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</si>
  <si>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</si>
  <si>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</si>
  <si>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</si>
  <si>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</si>
  <si>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</si>
  <si>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</si>
  <si>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</si>
  <si>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</si>
  <si>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</si>
  <si>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</si>
  <si>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</si>
  <si>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</si>
  <si>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</si>
  <si>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</si>
  <si>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</si>
  <si>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</si>
  <si>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</si>
  <si>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</si>
  <si>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</si>
  <si>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</si>
  <si>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</si>
  <si>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</si>
  <si>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</si>
  <si>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</si>
  <si>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</si>
  <si>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</si>
  <si>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</si>
  <si>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</si>
  <si>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</si>
  <si>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</si>
  <si>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</si>
  <si>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</si>
  <si>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</si>
  <si>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</si>
  <si>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</si>
  <si>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</si>
  <si>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</si>
  <si>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</si>
  <si>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</si>
  <si>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</si>
  <si>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</si>
  <si>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</si>
  <si>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</si>
  <si>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</si>
  <si>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</si>
  <si>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</si>
  <si>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</si>
  <si>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</si>
  <si>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</si>
  <si>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</si>
  <si>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</si>
  <si>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</si>
  <si>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</si>
  <si>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</si>
  <si>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</si>
  <si>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</si>
  <si>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</si>
  <si>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</si>
  <si>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</si>
  <si>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</si>
  <si>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</si>
  <si>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</si>
  <si>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</si>
  <si>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</si>
  <si>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</si>
  <si>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</si>
  <si>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</si>
  <si>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</si>
  <si>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</si>
  <si>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</si>
  <si>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</si>
  <si>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</si>
  <si>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</si>
  <si>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</si>
  <si>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</si>
  <si>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</si>
  <si>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</si>
  <si>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</si>
  <si>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</si>
  <si>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</si>
  <si>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</si>
  <si>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</si>
  <si>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</si>
  <si>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</si>
  <si>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</si>
  <si>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</si>
  <si>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</si>
  <si>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</si>
  <si>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</si>
  <si>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</si>
  <si>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</si>
  <si>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</si>
  <si>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</si>
  <si>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</si>
  <si>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</si>
  <si>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</si>
  <si>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</si>
  <si>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</si>
  <si>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</si>
  <si>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</si>
  <si>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</si>
  <si>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</si>
  <si>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</si>
  <si>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</si>
  <si>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</si>
  <si>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</si>
  <si>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</si>
  <si>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</si>
  <si>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</si>
  <si>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</si>
  <si>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</si>
  <si>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</si>
  <si>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</si>
  <si>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</si>
  <si>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</si>
  <si>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</si>
  <si>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</si>
  <si>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</si>
  <si>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</si>
  <si>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</si>
  <si>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</si>
  <si>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</si>
  <si>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</si>
  <si>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</si>
  <si>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</si>
  <si>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</si>
  <si>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</si>
  <si>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</si>
  <si>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</si>
  <si>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</si>
  <si>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</si>
  <si>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</si>
  <si>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</si>
  <si>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</si>
  <si>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</si>
  <si>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</si>
  <si>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</si>
  <si>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</si>
  <si>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</si>
  <si>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</si>
  <si>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</si>
  <si>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</si>
  <si>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</si>
  <si>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</si>
  <si>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</si>
  <si>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</si>
  <si>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</si>
  <si>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</si>
  <si>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</si>
  <si>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</si>
  <si>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</si>
  <si>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</si>
  <si>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</si>
  <si>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</si>
  <si>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</si>
  <si>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</si>
  <si>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</si>
  <si>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</si>
  <si>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</si>
  <si>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</si>
  <si>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</si>
  <si>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</si>
  <si>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</si>
  <si>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</si>
  <si>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</si>
  <si>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</si>
  <si>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</si>
  <si>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</si>
  <si>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</si>
  <si>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</si>
  <si>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</si>
  <si>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</si>
  <si>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</si>
  <si>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</si>
  <si>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</si>
  <si>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</si>
  <si>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</si>
  <si>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</si>
  <si>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</si>
  <si>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</si>
  <si>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</si>
  <si>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</si>
  <si>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</si>
  <si>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</si>
  <si>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</si>
  <si>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</si>
  <si>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</si>
  <si>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</si>
  <si>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</si>
  <si>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</si>
  <si>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</si>
  <si>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</si>
  <si>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</si>
  <si>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</si>
  <si>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</si>
  <si>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</si>
  <si>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</si>
  <si>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</si>
  <si>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</si>
  <si>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</si>
  <si>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</si>
  <si>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</si>
  <si>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</si>
  <si>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</si>
  <si>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</si>
  <si>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</si>
  <si>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</si>
  <si>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</si>
  <si>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</si>
  <si>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</si>
  <si>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</si>
  <si>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</si>
  <si>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</si>
  <si>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</si>
  <si>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</si>
  <si>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</si>
  <si>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</si>
  <si>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</si>
  <si>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</si>
  <si>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</si>
  <si>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</si>
  <si>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</si>
  <si>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</si>
  <si>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</si>
  <si>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</si>
  <si>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</si>
  <si>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</si>
  <si>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</si>
  <si>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</si>
  <si>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</si>
  <si>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</si>
  <si>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</si>
  <si>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</si>
  <si>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</si>
  <si>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</si>
  <si>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</si>
  <si>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</si>
  <si>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</si>
  <si>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</si>
  <si>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</si>
  <si>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</si>
  <si>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</si>
  <si>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</si>
  <si>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</si>
  <si>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</si>
  <si>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</si>
  <si>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</si>
  <si>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</si>
  <si>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</si>
  <si>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</si>
  <si>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</si>
  <si>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</si>
  <si>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</si>
  <si>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</si>
  <si>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</si>
  <si>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</si>
  <si>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</si>
  <si>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</si>
  <si>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</si>
  <si>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</si>
  <si>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</si>
  <si>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</si>
  <si>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</si>
  <si>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</si>
  <si>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</si>
  <si>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</si>
  <si>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</si>
  <si>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</si>
  <si>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</si>
  <si>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</si>
  <si>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</si>
  <si>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</si>
  <si>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</si>
  <si>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</si>
  <si>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</si>
  <si>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</si>
  <si>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</si>
  <si>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</si>
  <si>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</si>
  <si>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</si>
  <si>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</si>
  <si>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</si>
  <si>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</si>
  <si>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</si>
  <si>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</si>
  <si>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</si>
  <si>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</si>
  <si>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</si>
  <si>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</si>
  <si>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</si>
  <si>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</si>
  <si>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</si>
  <si>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</si>
  <si>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</si>
  <si>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</si>
  <si>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</si>
  <si>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</si>
  <si>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</si>
  <si>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</si>
  <si>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</si>
  <si>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</si>
  <si>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</si>
  <si>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</si>
  <si>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</si>
  <si>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</si>
  <si>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</si>
  <si>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</si>
  <si>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</si>
  <si>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</si>
  <si>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</si>
  <si>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</si>
  <si>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</si>
  <si>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</si>
  <si>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</si>
  <si>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</si>
  <si>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</si>
  <si>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</si>
  <si>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</si>
  <si>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</si>
  <si>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</si>
  <si>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</si>
  <si>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</si>
  <si>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</si>
  <si>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</si>
  <si>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</si>
  <si>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</si>
  <si>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</si>
  <si>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</si>
  <si>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</si>
  <si>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</si>
  <si>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</si>
  <si>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</si>
  <si>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</si>
  <si>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</si>
  <si>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</si>
  <si>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</si>
  <si>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</si>
  <si>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</si>
  <si>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</si>
  <si>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</si>
  <si>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</si>
  <si>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</si>
  <si>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</si>
  <si>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</si>
  <si>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</si>
  <si>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</si>
  <si>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</si>
  <si>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</si>
  <si>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</si>
  <si>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</si>
  <si>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</si>
  <si>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</si>
  <si>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</si>
  <si>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</si>
  <si>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</si>
  <si>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</si>
  <si>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</si>
  <si>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</si>
  <si>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</si>
  <si>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</si>
  <si>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</si>
  <si>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</si>
  <si>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</si>
  <si>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</si>
  <si>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</si>
  <si>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</si>
  <si>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</si>
  <si>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</si>
  <si>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</si>
  <si>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</si>
  <si>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</si>
  <si>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</si>
  <si>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</si>
  <si>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</si>
  <si>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</si>
  <si>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</si>
  <si>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</si>
  <si>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</si>
  <si>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</si>
  <si>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</si>
  <si>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</si>
  <si>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</si>
  <si>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</si>
  <si>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</si>
  <si>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</si>
  <si>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</si>
  <si>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</si>
  <si>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</si>
  <si>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</si>
  <si>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</si>
  <si>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</si>
  <si>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</si>
  <si>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</si>
  <si>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</si>
  <si>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</si>
  <si>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</si>
  <si>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</si>
  <si>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</si>
  <si>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</si>
  <si>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</si>
  <si>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</si>
  <si>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</si>
  <si>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</si>
  <si>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</si>
  <si>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</si>
  <si>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</si>
  <si>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</si>
  <si>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</si>
  <si>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</si>
  <si>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</si>
  <si>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</si>
  <si>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</si>
  <si>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</si>
  <si>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</si>
  <si>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</si>
  <si>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</si>
  <si>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</si>
  <si>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</si>
  <si>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</si>
  <si>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</si>
  <si>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</si>
  <si>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</si>
  <si>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</si>
  <si>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</si>
  <si>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</si>
  <si>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</si>
  <si>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</si>
  <si>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</si>
  <si>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</si>
  <si>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</si>
  <si>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</si>
  <si>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</si>
  <si>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</si>
  <si>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</si>
  <si>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</si>
  <si>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</si>
  <si>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</si>
  <si>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</si>
  <si>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</si>
  <si>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</si>
  <si>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</si>
  <si>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</si>
  <si>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</si>
  <si>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</si>
  <si>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</si>
  <si>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</si>
  <si>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</si>
  <si>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</si>
  <si>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</si>
  <si>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</si>
  <si>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</si>
  <si>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</si>
  <si>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</si>
  <si>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</si>
  <si>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</si>
  <si>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</si>
  <si>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</si>
  <si>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</si>
  <si>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</si>
  <si>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</si>
  <si>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</si>
  <si>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</si>
  <si>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</si>
  <si>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</si>
  <si>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</si>
  <si>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</si>
  <si>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</si>
  <si>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</si>
  <si>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</si>
  <si>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</si>
  <si>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</si>
  <si>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</si>
  <si>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</si>
  <si>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</si>
  <si>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</si>
  <si>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</si>
  <si>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</si>
  <si>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</si>
  <si>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</si>
  <si>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</si>
  <si>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</si>
  <si>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</si>
  <si>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</si>
  <si>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</si>
  <si>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</si>
  <si>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</si>
  <si>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</si>
  <si>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</si>
  <si>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</si>
  <si>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</si>
  <si>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</si>
  <si>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</si>
  <si>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</si>
  <si>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</si>
  <si>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</si>
  <si>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</si>
  <si>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</si>
  <si>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</si>
  <si>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</si>
  <si>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</si>
  <si>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</si>
  <si>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</si>
  <si>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</si>
  <si>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</si>
  <si>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</si>
  <si>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</si>
  <si>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</si>
  <si>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</si>
  <si>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</si>
  <si>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</si>
  <si>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</si>
  <si>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</si>
  <si>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</si>
  <si>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</si>
  <si>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</si>
  <si>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</si>
  <si>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</si>
  <si>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</si>
  <si>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</si>
  <si>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</si>
  <si>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</si>
  <si>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</si>
  <si>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</si>
  <si>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</si>
  <si>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</si>
  <si>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</si>
  <si>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</si>
  <si>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</si>
  <si>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</si>
  <si>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</si>
  <si>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</si>
  <si>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</si>
  <si>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</si>
  <si>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</si>
  <si>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</si>
  <si>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</si>
  <si>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</si>
  <si>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</si>
  <si>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</si>
  <si>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</si>
  <si>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</si>
  <si>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</si>
  <si>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</si>
  <si>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</si>
  <si>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</si>
  <si>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</si>
  <si>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</si>
  <si>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</si>
  <si>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</si>
  <si>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</si>
  <si>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</si>
  <si>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</si>
  <si>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</si>
  <si>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</si>
  <si>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</si>
  <si>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</si>
  <si>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</si>
  <si>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</si>
  <si>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</si>
  <si>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</si>
  <si>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</si>
  <si>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</si>
  <si>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</si>
  <si>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</si>
  <si>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</si>
  <si>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</si>
  <si>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</si>
  <si>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</si>
  <si>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</si>
  <si>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</si>
  <si>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</si>
  <si>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</si>
  <si>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</si>
  <si>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</si>
  <si>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</si>
  <si>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</si>
  <si>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</si>
  <si>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</si>
  <si>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</si>
  <si>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</si>
  <si>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</si>
  <si>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</si>
  <si>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</si>
  <si>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</si>
  <si>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</si>
  <si>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</si>
  <si>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</si>
  <si>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</si>
  <si>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</si>
  <si>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</si>
  <si>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</si>
  <si>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</si>
  <si>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</si>
  <si>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</si>
  <si>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</si>
  <si>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</si>
  <si>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</si>
  <si>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</si>
  <si>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</si>
  <si>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</si>
  <si>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</si>
  <si>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</si>
  <si>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</si>
  <si>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</si>
  <si>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</si>
  <si>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</si>
  <si>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</si>
  <si>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</si>
  <si>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</si>
  <si>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</si>
  <si>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</si>
  <si>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</si>
  <si>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</si>
  <si>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</si>
  <si>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</si>
  <si>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</si>
  <si>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</si>
  <si>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</si>
  <si>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</si>
  <si>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</si>
  <si>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</si>
  <si>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</si>
  <si>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</si>
  <si>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</si>
  <si>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</si>
  <si>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</si>
  <si>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</si>
  <si>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</si>
  <si>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</si>
  <si>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</si>
  <si>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</si>
  <si>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</si>
  <si>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</si>
  <si>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</si>
  <si>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</si>
  <si>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</si>
  <si>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</si>
  <si>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</si>
  <si>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</si>
  <si>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</si>
  <si>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</si>
  <si>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</si>
  <si>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</si>
  <si>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</si>
  <si>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</si>
  <si>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</si>
  <si>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</si>
  <si>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</si>
  <si>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</si>
  <si>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</si>
  <si>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</si>
  <si>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</si>
  <si>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</si>
  <si>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</si>
  <si>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</si>
  <si>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</si>
  <si>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</si>
  <si>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</si>
  <si>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</si>
  <si>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</si>
  <si>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</si>
  <si>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</si>
  <si>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</si>
  <si>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</si>
  <si>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</si>
  <si>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</si>
  <si>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</si>
  <si>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</si>
  <si>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</si>
  <si>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</si>
  <si>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</si>
  <si>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</si>
  <si>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</si>
  <si>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</si>
  <si>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</si>
  <si>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</si>
  <si>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</si>
  <si>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</si>
  <si>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</si>
  <si>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</si>
  <si>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</si>
  <si>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</si>
  <si>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</si>
  <si>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</si>
  <si>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</si>
  <si>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</si>
  <si>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</si>
  <si>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</si>
  <si>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</si>
  <si>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</si>
  <si>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</si>
  <si>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</si>
  <si>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</si>
  <si>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</si>
  <si>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</si>
  <si>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</si>
  <si>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</si>
  <si>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</si>
  <si>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</si>
  <si>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</si>
  <si>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</si>
  <si>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</si>
  <si>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</si>
  <si>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</si>
  <si>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</si>
  <si>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</si>
  <si>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</si>
  <si>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</si>
  <si>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</si>
  <si>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</si>
  <si>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</si>
  <si>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</si>
  <si>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</si>
  <si>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</si>
  <si>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</si>
  <si>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</si>
  <si>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</si>
  <si>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</si>
  <si>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</si>
  <si>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</si>
  <si>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</si>
  <si>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</si>
  <si>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</si>
  <si>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</si>
  <si>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</si>
  <si>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</si>
  <si>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</si>
  <si>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</si>
  <si>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</si>
  <si>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</si>
  <si>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</si>
  <si>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</si>
  <si>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</si>
  <si>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</si>
  <si>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</si>
  <si>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</si>
  <si>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</si>
  <si>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</si>
  <si>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</si>
  <si>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</si>
  <si>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</si>
  <si>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</si>
  <si>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</si>
  <si>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</si>
  <si>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</si>
  <si>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</si>
  <si>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</si>
  <si>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</si>
  <si>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</si>
  <si>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</si>
  <si>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</si>
  <si>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</si>
  <si>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</si>
  <si>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</si>
  <si>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</si>
  <si>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</si>
  <si>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</si>
  <si>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</si>
  <si>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</si>
  <si>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</si>
  <si>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</si>
  <si>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</si>
  <si>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</si>
  <si>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</si>
  <si>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</si>
  <si>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</si>
  <si>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</si>
  <si>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</si>
  <si>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</si>
  <si>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</si>
  <si>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</si>
  <si>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</si>
  <si>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</si>
  <si>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</si>
  <si>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</si>
  <si>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</si>
  <si>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</si>
  <si>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</si>
  <si>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</si>
  <si>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</si>
  <si>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</si>
  <si>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</si>
  <si>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</si>
  <si>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</si>
  <si>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</si>
  <si>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</si>
  <si>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</si>
  <si>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</si>
  <si>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</si>
  <si>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</si>
  <si>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</si>
  <si>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</si>
  <si>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</si>
  <si>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</si>
  <si>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</si>
  <si>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</si>
  <si>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</si>
  <si>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</si>
  <si>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</si>
  <si>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</si>
  <si>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</si>
  <si>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</si>
  <si>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</si>
  <si>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</si>
  <si>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</si>
  <si>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</si>
  <si>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</si>
  <si>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</si>
  <si>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</si>
  <si>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</si>
  <si>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</si>
  <si>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</si>
  <si>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</si>
  <si>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</si>
  <si>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</si>
  <si>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</si>
  <si>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</si>
  <si>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</si>
  <si>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</si>
  <si>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</si>
  <si>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</si>
  <si>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</si>
  <si>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</si>
  <si>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</si>
  <si>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</si>
  <si>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</si>
  <si>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</si>
  <si>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</si>
  <si>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</si>
  <si>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</si>
  <si>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</si>
  <si>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</si>
  <si>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</si>
  <si>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</si>
  <si>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</si>
  <si>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</si>
  <si>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</si>
  <si>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</si>
  <si>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</si>
  <si>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</si>
  <si>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</si>
  <si>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</si>
  <si>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</si>
  <si>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</si>
  <si>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</si>
  <si>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</si>
  <si>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</si>
  <si>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</si>
  <si>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</si>
  <si>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</si>
  <si>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</si>
  <si>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</si>
  <si>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</si>
  <si>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</si>
  <si>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</si>
  <si>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</si>
  <si>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</si>
  <si>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</si>
  <si>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</si>
  <si>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</si>
  <si>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</si>
  <si>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</si>
  <si>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</si>
  <si>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</si>
  <si>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</si>
  <si>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</si>
  <si>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</si>
  <si>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</si>
  <si>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</si>
  <si>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</si>
  <si>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</si>
  <si>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</si>
  <si>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</si>
  <si>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</si>
  <si>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</si>
  <si>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</si>
  <si>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</si>
  <si>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</si>
  <si>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</si>
  <si>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</si>
  <si>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</si>
  <si>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</si>
  <si>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</si>
  <si>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</si>
  <si>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</si>
  <si>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</si>
  <si>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</si>
  <si>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</si>
  <si>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</si>
  <si>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</si>
  <si>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</si>
  <si>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</si>
  <si>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</si>
  <si>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</si>
  <si>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</si>
  <si>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</si>
  <si>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</si>
  <si>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</si>
  <si>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</si>
  <si>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</si>
  <si>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</si>
  <si>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</si>
  <si>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</si>
  <si>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</si>
  <si>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</si>
  <si>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</si>
  <si>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</si>
  <si>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</si>
  <si>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</si>
  <si>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</si>
  <si>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</si>
  <si>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</si>
  <si>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</si>
  <si>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</si>
  <si>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</si>
  <si>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</si>
  <si>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</si>
  <si>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</si>
  <si>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</si>
  <si>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</si>
  <si>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</si>
  <si>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</si>
  <si>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</si>
  <si>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</si>
  <si>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</si>
  <si>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</si>
  <si>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</si>
  <si>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</si>
  <si>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</si>
  <si>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</si>
  <si>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</si>
  <si>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</si>
  <si>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</si>
  <si>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</si>
  <si>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</si>
  <si>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</si>
  <si>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</si>
  <si>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</si>
  <si>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</si>
  <si>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</si>
  <si>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</si>
  <si>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</si>
  <si>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</si>
  <si>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</si>
  <si>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</si>
  <si>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</si>
  <si>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</si>
  <si>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</si>
  <si>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</si>
  <si>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</si>
  <si>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</si>
  <si>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</si>
  <si>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</si>
  <si>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</si>
  <si>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</si>
  <si>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</si>
  <si>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</si>
  <si>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</si>
  <si>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</si>
  <si>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</si>
  <si>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</si>
  <si>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</si>
  <si>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</si>
  <si>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</si>
  <si>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</si>
  <si>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</si>
  <si>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</si>
  <si>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</si>
  <si>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</si>
  <si>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</si>
  <si>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</si>
  <si>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</si>
  <si>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</si>
  <si>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</si>
  <si>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</si>
  <si>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</si>
  <si>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</si>
  <si>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</si>
  <si>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</si>
  <si>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</si>
  <si>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</si>
  <si>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</si>
  <si>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</si>
  <si>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</si>
  <si>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</si>
  <si>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</si>
  <si>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</si>
  <si>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</si>
  <si>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</si>
  <si>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</si>
  <si>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</si>
  <si>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</si>
  <si>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</si>
  <si>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</si>
  <si>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</si>
  <si>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</si>
  <si>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</si>
  <si>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</si>
  <si>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</si>
  <si>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</si>
  <si>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</si>
  <si>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</si>
  <si>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</si>
  <si>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</si>
  <si>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</si>
  <si>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</si>
  <si>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</si>
  <si>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</si>
  <si>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</si>
  <si>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</si>
  <si>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</si>
  <si>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</si>
  <si>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</si>
  <si>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</si>
  <si>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</si>
  <si>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</si>
  <si>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</si>
  <si>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</si>
  <si>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</si>
  <si>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</si>
  <si>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</si>
  <si>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</si>
  <si>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</si>
  <si>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</si>
  <si>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</si>
  <si>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</si>
  <si>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</si>
  <si>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</si>
  <si>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</si>
  <si>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</si>
  <si>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</si>
  <si>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</si>
  <si>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</si>
  <si>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</si>
  <si>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</si>
  <si>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</si>
  <si>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</si>
  <si>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</si>
  <si>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</si>
  <si>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</si>
  <si>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</si>
  <si>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</si>
  <si>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</si>
  <si>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</si>
  <si>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</si>
  <si>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</si>
  <si>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</si>
  <si>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</si>
  <si>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</si>
  <si>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</si>
  <si>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</si>
  <si>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</si>
  <si>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</si>
  <si>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</si>
  <si>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</si>
  <si>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</si>
  <si>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</si>
  <si>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</si>
  <si>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</si>
  <si>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</si>
  <si>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</si>
  <si>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</si>
  <si>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</si>
  <si>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</si>
  <si>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</si>
  <si>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</si>
  <si>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</si>
  <si>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</si>
  <si>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</si>
  <si>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</si>
  <si>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</si>
  <si>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</si>
  <si>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</si>
  <si>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</si>
  <si>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</si>
  <si>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</si>
  <si>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</si>
  <si>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</si>
  <si>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</si>
  <si>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</si>
  <si>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</si>
  <si>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</si>
  <si>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</si>
  <si>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</si>
  <si>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</si>
  <si>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</si>
  <si>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</si>
  <si>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</si>
  <si>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</si>
  <si>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</si>
  <si>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</si>
  <si>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</si>
  <si>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</si>
  <si>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</si>
  <si>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</si>
  <si>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</si>
  <si>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</si>
  <si>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</si>
  <si>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</si>
  <si>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</si>
  <si>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</si>
  <si>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</si>
  <si>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</si>
  <si>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</si>
  <si>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</si>
  <si>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</si>
  <si>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</si>
  <si>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</si>
  <si>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</si>
  <si>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</si>
  <si>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</si>
  <si>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</si>
  <si>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</si>
  <si>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</si>
  <si>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</si>
  <si>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</si>
  <si>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</si>
  <si>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</si>
  <si>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</si>
  <si>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</si>
  <si>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</si>
  <si>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</si>
  <si>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</si>
  <si>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</si>
  <si>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</si>
  <si>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</si>
  <si>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</si>
  <si>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</si>
  <si>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</si>
  <si>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</si>
  <si>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</si>
  <si>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</si>
  <si>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</si>
  <si>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</si>
  <si>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</si>
  <si>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</si>
  <si>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</si>
  <si>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</si>
  <si>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</si>
  <si>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</si>
  <si>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</si>
  <si>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</si>
  <si>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</si>
  <si>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</si>
  <si>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</si>
  <si>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</si>
  <si>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</si>
  <si>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</si>
  <si>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</si>
  <si>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</si>
  <si>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</si>
  <si>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</si>
  <si>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</si>
  <si>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</si>
  <si>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</si>
  <si>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</si>
  <si>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</si>
  <si>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</si>
  <si>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</si>
  <si>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</si>
  <si>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</si>
  <si>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</si>
  <si>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</si>
  <si>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</si>
  <si>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</si>
  <si>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</si>
  <si>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</si>
  <si>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</si>
  <si>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</si>
  <si>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</si>
  <si>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</si>
  <si>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</si>
  <si>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</si>
  <si>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</si>
  <si>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</si>
  <si>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</si>
  <si>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</si>
  <si>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</si>
  <si>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</si>
  <si>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</si>
  <si>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</si>
  <si>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</si>
  <si>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</si>
  <si>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</si>
  <si>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</si>
  <si>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</si>
  <si>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</si>
  <si>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</si>
  <si>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</si>
  <si>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</si>
  <si>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</si>
  <si>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</si>
  <si>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</si>
  <si>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</si>
  <si>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</si>
  <si>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</si>
  <si>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</si>
  <si>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</si>
  <si>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</si>
  <si>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</si>
  <si>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</si>
  <si>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</si>
  <si>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</si>
  <si>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</si>
  <si>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</si>
  <si>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</si>
  <si>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</si>
  <si>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</si>
  <si>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</si>
  <si>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</si>
  <si>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</si>
  <si>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</si>
  <si>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</si>
  <si>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</si>
  <si>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</si>
  <si>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</si>
  <si>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</si>
  <si>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</si>
  <si>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</si>
  <si>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</si>
  <si>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</si>
  <si>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</si>
  <si>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</si>
  <si>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</si>
  <si>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</si>
  <si>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</si>
  <si>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</si>
  <si>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</si>
  <si>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</si>
  <si>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</si>
  <si>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</si>
  <si>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</si>
  <si>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</si>
  <si>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</si>
  <si>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</si>
  <si>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</si>
  <si>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</si>
  <si>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</si>
  <si>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</si>
  <si>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</si>
  <si>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</si>
  <si>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</si>
  <si>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</si>
  <si>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</si>
  <si>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</si>
  <si>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</si>
  <si>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</si>
  <si>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</si>
  <si>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</si>
  <si>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</si>
  <si>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</si>
  <si>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</si>
  <si>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</si>
  <si>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</si>
  <si>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</si>
  <si>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</si>
  <si>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</si>
  <si>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</si>
  <si>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</si>
  <si>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</si>
  <si>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</si>
  <si>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</si>
  <si>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</si>
  <si>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</si>
  <si>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</si>
  <si>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</si>
  <si>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</si>
  <si>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</si>
  <si>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</si>
  <si>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</si>
  <si>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</si>
  <si>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</si>
  <si>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</si>
  <si>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</si>
  <si>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</si>
  <si>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</si>
  <si>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</si>
  <si>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</si>
  <si>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</si>
  <si>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</si>
  <si>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</si>
  <si>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</si>
  <si>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</si>
  <si>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</si>
  <si>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</si>
  <si>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</si>
  <si>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</si>
  <si>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</si>
  <si>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</si>
  <si>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</si>
  <si>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</si>
  <si>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</si>
  <si>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</si>
  <si>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</si>
  <si>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</si>
  <si>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</si>
  <si>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</si>
  <si>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</si>
  <si>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</si>
  <si>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</si>
  <si>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</si>
  <si>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</si>
  <si>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</si>
  <si>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</si>
  <si>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</si>
  <si>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</si>
  <si>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</si>
  <si>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</si>
  <si>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</si>
  <si>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</si>
  <si>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</si>
  <si>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</si>
  <si>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</si>
  <si>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</si>
  <si>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</si>
  <si>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</si>
  <si>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</si>
  <si>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</si>
  <si>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</si>
  <si>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</si>
  <si>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</si>
  <si>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</si>
  <si>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</si>
  <si>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</si>
  <si>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</si>
  <si>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</si>
  <si>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</si>
  <si>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</si>
  <si>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</si>
  <si>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</si>
  <si>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</si>
  <si>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</si>
  <si>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</si>
  <si>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</si>
  <si>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</si>
  <si>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</si>
  <si>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</si>
  <si>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</si>
  <si>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</si>
  <si>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</si>
  <si>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</si>
  <si>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</si>
  <si>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</si>
  <si>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</si>
  <si>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</si>
  <si>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</si>
  <si>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</si>
  <si>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</si>
  <si>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</si>
  <si>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</si>
  <si>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</si>
  <si>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</si>
  <si>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</si>
  <si>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</si>
  <si>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</si>
  <si>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</si>
  <si>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</si>
  <si>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</si>
  <si>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</si>
  <si>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</si>
  <si>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</si>
  <si>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</si>
  <si>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</si>
  <si>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</si>
  <si>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</si>
  <si>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</si>
  <si>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</si>
  <si>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</si>
  <si>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</si>
  <si>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</si>
  <si>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</si>
  <si>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</si>
  <si>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</si>
  <si>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</si>
  <si>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</si>
  <si>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</si>
  <si>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</si>
  <si>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</si>
  <si>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</si>
  <si>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</si>
  <si>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</si>
  <si>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</si>
  <si>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</si>
  <si>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</si>
  <si>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</si>
  <si>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</si>
  <si>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</si>
  <si>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</si>
  <si>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</si>
  <si>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</si>
  <si>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</si>
  <si>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</si>
  <si>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</si>
  <si>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</si>
  <si>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</si>
  <si>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</si>
  <si>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</si>
  <si>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</si>
  <si>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</si>
  <si>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</si>
  <si>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</si>
  <si>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</si>
  <si>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</si>
  <si>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</si>
  <si>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</si>
  <si>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</si>
  <si>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</si>
  <si>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</si>
  <si>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</si>
  <si>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</si>
  <si>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</si>
  <si>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</si>
  <si>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</si>
  <si>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</si>
  <si>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</si>
  <si>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</si>
  <si>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</si>
  <si>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</si>
  <si>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</si>
  <si>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</si>
  <si>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</si>
  <si>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</si>
  <si>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</si>
  <si>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</si>
  <si>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</si>
  <si>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</si>
  <si>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</si>
  <si>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</si>
  <si>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</si>
  <si>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</si>
  <si>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</si>
  <si>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</si>
  <si>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</si>
  <si>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</si>
  <si>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</si>
  <si>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</si>
  <si>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</si>
  <si>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</si>
  <si>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</si>
  <si>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</si>
  <si>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</si>
  <si>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</si>
  <si>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</si>
  <si>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</si>
  <si>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</si>
  <si>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</si>
  <si>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</si>
  <si>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</si>
  <si>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</si>
  <si>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</si>
  <si>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</si>
  <si>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</si>
  <si>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</si>
  <si>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</si>
  <si>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</si>
  <si>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</si>
  <si>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</si>
  <si>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</si>
  <si>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</si>
  <si>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</si>
  <si>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</si>
  <si>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</si>
  <si>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</si>
  <si>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</si>
  <si>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</si>
  <si>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</si>
  <si>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</si>
  <si>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</si>
  <si>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</si>
  <si>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</si>
  <si>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</si>
  <si>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</si>
  <si>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</si>
  <si>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</si>
  <si>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</si>
  <si>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</si>
  <si>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</si>
  <si>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</si>
  <si>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</si>
  <si>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</si>
  <si>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</si>
  <si>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</si>
  <si>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</si>
  <si>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</si>
  <si>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</si>
  <si>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</si>
  <si>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</si>
  <si>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</si>
  <si>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</si>
  <si>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</si>
  <si>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</si>
  <si>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</si>
  <si>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</si>
  <si>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</si>
  <si>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</si>
  <si>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</si>
  <si>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</si>
  <si>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</si>
  <si>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</si>
  <si>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</si>
  <si>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</si>
  <si>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</si>
  <si>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</si>
  <si>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</si>
  <si>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</si>
  <si>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</si>
  <si>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</si>
  <si>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</si>
  <si>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</si>
  <si>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</si>
  <si>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</si>
  <si>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</si>
  <si>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</si>
  <si>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</si>
  <si>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</si>
  <si>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</si>
  <si>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</si>
  <si>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</si>
  <si>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</si>
  <si>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</si>
  <si>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</si>
  <si>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</si>
  <si>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</si>
  <si>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</si>
  <si>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</si>
  <si>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</si>
  <si>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</si>
  <si>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</si>
  <si>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</si>
  <si>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</si>
  <si>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</si>
  <si>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</si>
  <si>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</si>
  <si>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</si>
  <si>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</si>
  <si>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</si>
  <si>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</si>
  <si>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</si>
  <si>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</si>
  <si>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</si>
  <si>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</si>
  <si>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</si>
  <si>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</si>
  <si>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</si>
  <si>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</si>
  <si>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</si>
  <si>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</si>
  <si>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</si>
  <si>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</si>
  <si>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</si>
  <si>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</si>
  <si>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</si>
  <si>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</si>
  <si>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</si>
  <si>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</si>
  <si>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</si>
  <si>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</si>
  <si>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</si>
  <si>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</si>
  <si>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</si>
  <si>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</si>
  <si>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</si>
  <si>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</si>
  <si>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</si>
  <si>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</si>
  <si>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</si>
  <si>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</si>
  <si>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</si>
  <si>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</si>
  <si>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</si>
  <si>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</si>
  <si>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</si>
  <si>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</si>
  <si>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</si>
  <si>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</si>
  <si>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</si>
  <si>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</si>
  <si>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</si>
  <si>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</si>
  <si>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</si>
  <si>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</si>
  <si>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</si>
  <si>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</si>
  <si>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</si>
  <si>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</si>
  <si>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</si>
  <si>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</si>
  <si>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</si>
  <si>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</si>
  <si>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</si>
  <si>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</si>
  <si>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</si>
  <si>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</si>
  <si>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</si>
  <si>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</si>
  <si>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</si>
  <si>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</si>
  <si>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</si>
  <si>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</si>
  <si>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</si>
  <si>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</si>
  <si>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</si>
  <si>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</si>
  <si>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</si>
  <si>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</si>
  <si>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</si>
  <si>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</si>
  <si>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</si>
  <si>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</si>
  <si>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</si>
  <si>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</si>
  <si>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</si>
  <si>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</si>
  <si>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</si>
  <si>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</si>
  <si>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</si>
  <si>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</si>
  <si>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</si>
  <si>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</si>
  <si>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</si>
  <si>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</si>
  <si>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</si>
  <si>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</si>
  <si>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</si>
  <si>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</si>
  <si>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</si>
  <si>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</si>
  <si>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</si>
  <si>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</si>
  <si>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</si>
  <si>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</si>
  <si>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</si>
  <si>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</si>
  <si>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</si>
  <si>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</si>
  <si>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</si>
  <si>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</si>
  <si>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</si>
  <si>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</si>
  <si>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</si>
  <si>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</si>
  <si>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</si>
  <si>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</si>
  <si>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</si>
  <si>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</si>
  <si>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</si>
  <si>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</si>
  <si>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</si>
  <si>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</si>
  <si>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</si>
  <si>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</si>
  <si>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</si>
  <si>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</si>
  <si>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</si>
  <si>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</si>
  <si>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</si>
  <si>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</si>
  <si>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</si>
  <si>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</si>
  <si>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</si>
  <si>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</si>
  <si>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</si>
  <si>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</si>
  <si>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</si>
  <si>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</si>
  <si>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</si>
  <si>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</si>
  <si>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</si>
  <si>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</si>
  <si>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</si>
  <si>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</si>
  <si>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</si>
  <si>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</si>
  <si>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</si>
  <si>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</si>
  <si>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</si>
  <si>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</si>
  <si>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</si>
  <si>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</si>
  <si>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</si>
  <si>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</si>
  <si>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</si>
  <si>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</si>
  <si>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</si>
  <si>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</si>
  <si>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</si>
  <si>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</si>
  <si>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</si>
  <si>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</si>
  <si>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</si>
  <si>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</si>
  <si>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</si>
  <si>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</si>
  <si>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</si>
  <si>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</si>
  <si>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</si>
  <si>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</si>
  <si>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</si>
  <si>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</si>
  <si>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</si>
  <si>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</si>
  <si>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</si>
  <si>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</si>
  <si>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</si>
  <si>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</si>
  <si>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</si>
  <si>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</si>
  <si>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</si>
  <si>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</si>
  <si>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</si>
  <si>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</si>
  <si>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</si>
  <si>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</si>
  <si>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</si>
  <si>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</si>
  <si>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</si>
  <si>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</si>
  <si>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</si>
  <si>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</si>
  <si>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</si>
  <si>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</si>
  <si>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</si>
  <si>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</si>
  <si>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</si>
  <si>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</si>
  <si>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</si>
  <si>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</si>
  <si>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</si>
  <si>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</si>
  <si>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</si>
  <si>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</si>
  <si>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</si>
  <si>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</si>
  <si>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</si>
  <si>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</si>
  <si>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</si>
  <si>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</si>
  <si>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</si>
  <si>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</si>
  <si>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</si>
  <si>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</si>
  <si>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</si>
  <si>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</si>
  <si>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</si>
  <si>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</si>
  <si>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</si>
  <si>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</si>
  <si>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</si>
  <si>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</si>
  <si>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</si>
  <si>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</si>
  <si>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</si>
  <si>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</si>
  <si>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</si>
  <si>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</si>
  <si>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</si>
  <si>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</si>
  <si>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</si>
  <si>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</si>
  <si>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</si>
  <si>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</si>
  <si>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</si>
  <si>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</si>
  <si>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</si>
  <si>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</si>
  <si>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</si>
  <si>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</si>
  <si>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</si>
  <si>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</si>
  <si>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</si>
  <si>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</si>
  <si>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</si>
  <si>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</si>
  <si>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</si>
  <si>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</si>
  <si>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</si>
  <si>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</si>
  <si>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</si>
  <si>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</si>
  <si>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</si>
  <si>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</si>
  <si>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</si>
  <si>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</si>
  <si>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</si>
  <si>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</si>
  <si>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</si>
  <si>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</si>
  <si>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</si>
  <si>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</si>
  <si>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</si>
  <si>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</si>
  <si>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</si>
  <si>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</si>
  <si>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</si>
  <si>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</si>
  <si>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</si>
  <si>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</si>
  <si>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</si>
  <si>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</si>
  <si>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</si>
  <si>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</si>
  <si>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</si>
  <si>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</si>
  <si>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</si>
  <si>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</si>
  <si>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</si>
  <si>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</si>
  <si>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</si>
  <si>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</si>
  <si>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</si>
  <si>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</si>
  <si>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</si>
  <si>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</si>
  <si>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</si>
  <si>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</si>
  <si>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</si>
  <si>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</si>
  <si>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</si>
  <si>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</si>
  <si>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</si>
  <si>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</si>
  <si>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</si>
  <si>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</si>
  <si>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</si>
  <si>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</si>
  <si>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</si>
  <si>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</si>
  <si>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</si>
  <si>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</si>
  <si>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</si>
  <si>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</si>
  <si>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</si>
  <si>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</si>
  <si>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</si>
  <si>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</si>
  <si>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</si>
  <si>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</si>
  <si>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</si>
  <si>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</si>
  <si>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</si>
  <si>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</si>
  <si>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</si>
  <si>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</si>
  <si>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</si>
  <si>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</si>
  <si>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</si>
  <si>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</si>
  <si>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</si>
  <si>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</si>
  <si>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</si>
  <si>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</si>
  <si>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</si>
  <si>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</si>
  <si>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</si>
  <si>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</si>
  <si>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</si>
  <si>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</si>
  <si>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</si>
  <si>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</si>
  <si>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</si>
  <si>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</si>
  <si>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</si>
  <si>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</si>
  <si>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</si>
  <si>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</si>
  <si>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</si>
  <si>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</si>
  <si>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</si>
  <si>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</si>
  <si>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</si>
  <si>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</si>
  <si>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</si>
  <si>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</si>
  <si>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</si>
  <si>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</si>
  <si>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</si>
  <si>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</si>
  <si>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</si>
  <si>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</si>
  <si>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</si>
  <si>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</si>
  <si>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</si>
  <si>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</si>
  <si>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</si>
  <si>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</si>
  <si>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</si>
  <si>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</si>
  <si>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</si>
  <si>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</si>
  <si>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</si>
  <si>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</si>
  <si>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</si>
  <si>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</si>
  <si>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</si>
  <si>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</si>
  <si>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</si>
  <si>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</si>
  <si>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</si>
  <si>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</si>
  <si>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</si>
  <si>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</si>
  <si>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</si>
  <si>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</si>
  <si>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</si>
  <si>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</si>
  <si>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</si>
  <si>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</si>
  <si>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</si>
  <si>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</si>
  <si>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</si>
  <si>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</si>
  <si>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</si>
  <si>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</si>
  <si>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</si>
  <si>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</si>
  <si>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</si>
  <si>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</si>
  <si>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</si>
  <si>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</si>
  <si>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</si>
  <si>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</si>
  <si>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</si>
  <si>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</si>
  <si>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</si>
  <si>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</si>
  <si>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</si>
  <si>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</si>
  <si>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</si>
  <si>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</si>
  <si>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</si>
  <si>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</si>
  <si>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</si>
  <si>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</si>
  <si>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</si>
  <si>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</si>
  <si>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</si>
  <si>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</si>
  <si>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</si>
  <si>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</si>
  <si>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</si>
  <si>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</si>
  <si>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</si>
  <si>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</si>
  <si>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</si>
  <si>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</si>
  <si>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</si>
  <si>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</si>
  <si>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</si>
  <si>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</si>
  <si>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</si>
  <si>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</si>
  <si>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</si>
  <si>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</si>
  <si>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</si>
  <si>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</si>
  <si>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</si>
  <si>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</si>
  <si>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</si>
  <si>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</si>
  <si>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</si>
  <si>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</si>
  <si>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</si>
  <si>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</si>
  <si>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</si>
  <si>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</si>
  <si>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</si>
  <si>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</si>
  <si>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</si>
  <si>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</si>
  <si>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</si>
  <si>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</si>
  <si>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</si>
  <si>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</si>
  <si>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</si>
  <si>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</si>
  <si>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</si>
  <si>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</si>
  <si>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</si>
  <si>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</si>
  <si>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</si>
  <si>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</si>
  <si>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</si>
  <si>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</si>
  <si>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</si>
  <si>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</si>
  <si>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</si>
  <si>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</si>
  <si>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</si>
  <si>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</si>
  <si>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</si>
  <si>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</si>
  <si>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</si>
  <si>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</si>
  <si>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</si>
  <si>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</si>
  <si>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</si>
  <si>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</si>
  <si>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</si>
  <si>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</si>
  <si>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</si>
  <si>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</si>
  <si>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</si>
  <si>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</si>
  <si>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</si>
  <si>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</si>
  <si>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</si>
  <si>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</si>
  <si>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</si>
  <si>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</si>
  <si>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</si>
  <si>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</si>
  <si>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</si>
  <si>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</si>
  <si>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</si>
  <si>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</si>
  <si>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</si>
  <si>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</si>
  <si>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</si>
  <si>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</si>
  <si>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</si>
  <si>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</si>
  <si>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</si>
  <si>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</si>
  <si>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</si>
  <si>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</si>
  <si>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</si>
  <si>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</si>
  <si>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</si>
  <si>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</si>
  <si>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</si>
  <si>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</si>
  <si>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</si>
  <si>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</si>
  <si>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</si>
  <si>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</si>
  <si>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</si>
  <si>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</si>
  <si>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</si>
  <si>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</si>
  <si>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</si>
  <si>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</si>
  <si>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</si>
  <si>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</si>
  <si>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</si>
  <si>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</si>
  <si>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</si>
  <si>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</si>
  <si>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</si>
  <si>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</si>
  <si>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</si>
  <si>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</si>
  <si>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</si>
  <si>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</si>
  <si>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</si>
  <si>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</si>
  <si>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</si>
  <si>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</si>
  <si>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</si>
  <si>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</si>
  <si>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</si>
  <si>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</si>
  <si>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</si>
  <si>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</si>
  <si>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</si>
  <si>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</si>
  <si>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</si>
  <si>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</si>
  <si>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</si>
  <si>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</si>
  <si>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</si>
  <si>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</si>
  <si>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</si>
  <si>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</si>
  <si>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</si>
  <si>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</si>
  <si>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</si>
  <si>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</si>
  <si>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</si>
  <si>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</si>
  <si>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</si>
  <si>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</si>
  <si>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</si>
  <si>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</si>
  <si>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</si>
  <si>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</si>
  <si>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</si>
  <si>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</si>
  <si>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</si>
  <si>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</si>
  <si>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</si>
  <si>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</si>
  <si>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</si>
  <si>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</si>
  <si>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</si>
  <si>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</si>
  <si>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</si>
  <si>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</si>
  <si>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</si>
  <si>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</si>
  <si>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</si>
  <si>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</si>
  <si>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</si>
  <si>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</si>
  <si>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</si>
  <si>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</si>
  <si>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</si>
  <si>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</si>
  <si>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</si>
  <si>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</si>
  <si>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</si>
  <si>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</si>
  <si>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</si>
  <si>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</si>
  <si>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</si>
  <si>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</si>
  <si>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</si>
  <si>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</si>
  <si>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</si>
  <si>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</si>
  <si>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</si>
  <si>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</si>
  <si>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</si>
  <si>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</si>
  <si>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</si>
  <si>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</si>
  <si>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</si>
  <si>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</si>
  <si>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</si>
  <si>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</si>
  <si>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</si>
  <si>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</si>
  <si>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</si>
  <si>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</si>
  <si>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</si>
  <si>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</si>
  <si>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</si>
  <si>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</si>
  <si>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</si>
  <si>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</si>
  <si>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</si>
  <si>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</si>
  <si>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</si>
  <si>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</si>
  <si>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</si>
  <si>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</si>
  <si>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</si>
  <si>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</si>
  <si>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</si>
  <si>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</si>
  <si>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</si>
  <si>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</si>
  <si>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</si>
  <si>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</si>
  <si>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</si>
  <si>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</si>
  <si>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</si>
  <si>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</si>
  <si>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</si>
  <si>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</si>
  <si>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</si>
  <si>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</si>
  <si>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</si>
  <si>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</si>
  <si>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</si>
  <si>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</si>
  <si>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</si>
  <si>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</si>
  <si>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</si>
  <si>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</si>
  <si>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</si>
  <si>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</si>
  <si>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</si>
  <si>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</si>
  <si>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</si>
  <si>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</si>
  <si>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</si>
  <si>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</si>
  <si>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</si>
  <si>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</si>
  <si>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</si>
  <si>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</si>
  <si>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</si>
  <si>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</si>
  <si>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</si>
  <si>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</si>
  <si>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</si>
  <si>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</si>
  <si>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</si>
  <si>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</si>
  <si>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</si>
  <si>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</si>
  <si>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</si>
  <si>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</si>
  <si>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</si>
  <si>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</si>
  <si>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</si>
  <si>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</si>
  <si>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</si>
  <si>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</si>
  <si>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</si>
  <si>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</si>
  <si>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</si>
  <si>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</si>
  <si>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</si>
  <si>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</si>
  <si>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</si>
  <si>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</si>
  <si>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</si>
  <si>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</si>
  <si>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</si>
  <si>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</si>
  <si>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</si>
  <si>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</si>
  <si>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</si>
  <si>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</si>
  <si>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</si>
  <si>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</si>
  <si>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</si>
  <si>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</si>
  <si>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</si>
  <si>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</si>
  <si>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</si>
  <si>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</si>
  <si>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</si>
  <si>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</si>
  <si>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</si>
  <si>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</si>
  <si>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</si>
  <si>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</si>
  <si>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</si>
  <si>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</si>
  <si>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</si>
  <si>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</si>
  <si>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</si>
  <si>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</si>
  <si>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</si>
  <si>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</si>
  <si>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</si>
  <si>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</si>
  <si>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</si>
  <si>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</si>
  <si>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</si>
  <si>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</si>
  <si>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</si>
  <si>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</si>
  <si>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</si>
  <si>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</si>
  <si>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</si>
  <si>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</si>
  <si>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</si>
  <si>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</si>
  <si>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</si>
  <si>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</si>
  <si>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</si>
  <si>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</si>
  <si>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</si>
  <si>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</si>
  <si>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</si>
  <si>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</si>
  <si>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</si>
  <si>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</si>
  <si>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</si>
  <si>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</si>
  <si>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</si>
  <si>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</si>
  <si>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</si>
  <si>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</si>
  <si>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</si>
  <si>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</si>
  <si>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</si>
  <si>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</si>
  <si>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</si>
  <si>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</si>
  <si>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</si>
  <si>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</si>
  <si>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</si>
  <si>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</si>
  <si>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</si>
  <si>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</si>
  <si>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</si>
  <si>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</si>
  <si>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</si>
  <si>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</si>
  <si>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</si>
  <si>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</si>
  <si>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</si>
  <si>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</si>
  <si>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</si>
  <si>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</si>
  <si>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</si>
  <si>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</si>
  <si>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</si>
  <si>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</si>
  <si>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</si>
  <si>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</si>
  <si>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</si>
  <si>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</si>
  <si>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</si>
  <si>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</si>
  <si>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</si>
  <si>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</si>
  <si>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</si>
  <si>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</si>
  <si>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</si>
  <si>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</si>
  <si>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</si>
  <si>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</si>
  <si>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</si>
  <si>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</si>
  <si>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</si>
  <si>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</si>
  <si>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</si>
  <si>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</si>
  <si>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</si>
  <si>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</si>
  <si>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</si>
  <si>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</si>
  <si>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</si>
  <si>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</si>
  <si>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</si>
  <si>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</si>
  <si>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</si>
  <si>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</si>
  <si>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</si>
  <si>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</si>
  <si>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</si>
  <si>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</si>
  <si>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</si>
  <si>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</si>
  <si>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</si>
  <si>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</si>
  <si>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</si>
  <si>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</si>
  <si>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</si>
  <si>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</si>
  <si>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</si>
  <si>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</si>
  <si>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</si>
  <si>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</si>
  <si>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</si>
  <si>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</si>
  <si>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</si>
  <si>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</si>
  <si>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</si>
  <si>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</si>
  <si>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</si>
  <si>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</si>
  <si>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</si>
  <si>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</si>
  <si>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</si>
  <si>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</si>
  <si>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</si>
  <si>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</si>
  <si>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</si>
  <si>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</si>
  <si>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</si>
  <si>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</si>
  <si>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</si>
  <si>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</si>
  <si>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</si>
  <si>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</si>
  <si>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</si>
  <si>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</si>
  <si>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</si>
  <si>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</si>
  <si>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</si>
  <si>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</si>
  <si>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</si>
  <si>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</si>
  <si>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</si>
  <si>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</si>
  <si>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</si>
  <si>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</si>
  <si>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</si>
  <si>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</si>
  <si>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</si>
  <si>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</si>
  <si>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</si>
  <si>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</si>
  <si>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</si>
  <si>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</si>
  <si>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</si>
  <si>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</si>
  <si>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</si>
  <si>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</si>
  <si>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</si>
  <si>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</si>
  <si>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</si>
  <si>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</si>
  <si>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</si>
  <si>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</si>
  <si>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</si>
  <si>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</si>
  <si>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</si>
  <si>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</si>
  <si>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</si>
  <si>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</si>
  <si>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</si>
  <si>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</si>
  <si>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</si>
  <si>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</si>
  <si>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</si>
  <si>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</si>
  <si>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</si>
  <si>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</si>
  <si>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</si>
  <si>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</si>
  <si>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</si>
  <si>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</si>
  <si>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</si>
  <si>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</si>
  <si>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</si>
  <si>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</si>
  <si>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</si>
  <si>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</si>
  <si>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</si>
  <si>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</si>
  <si>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</si>
  <si>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</si>
  <si>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</si>
  <si>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</si>
  <si>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</si>
  <si>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</si>
  <si>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</si>
  <si>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</si>
  <si>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</si>
  <si>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</si>
  <si>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</si>
  <si>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</si>
  <si>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</si>
  <si>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</si>
  <si>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</si>
  <si>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</si>
  <si>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</si>
  <si>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</si>
  <si>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</si>
  <si>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</si>
  <si>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</si>
  <si>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</si>
  <si>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</si>
  <si>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</si>
  <si>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</si>
  <si>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</si>
  <si>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</si>
  <si>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</si>
  <si>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</si>
  <si>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</si>
  <si>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</si>
  <si>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</si>
  <si>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</si>
  <si>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</si>
  <si>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</si>
  <si>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</si>
  <si>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</si>
  <si>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</si>
  <si>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</si>
  <si>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</si>
  <si>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</si>
  <si>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</si>
  <si>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</si>
  <si>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</si>
  <si>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</si>
  <si>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</si>
  <si>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</si>
  <si>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</si>
  <si>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</si>
  <si>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</si>
  <si>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</si>
  <si>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</si>
  <si>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</si>
  <si>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</si>
  <si>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</si>
  <si>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</si>
  <si>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</si>
  <si>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</si>
  <si>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</si>
  <si>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</si>
  <si>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</si>
  <si>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</si>
  <si>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</si>
  <si>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</si>
  <si>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</si>
  <si>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</si>
  <si>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</si>
  <si>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</si>
  <si>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</si>
  <si>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</si>
  <si>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</si>
  <si>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</si>
  <si>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</si>
  <si>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</si>
  <si>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</si>
  <si>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</si>
  <si>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</si>
  <si>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</si>
  <si>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</si>
  <si>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</si>
  <si>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</si>
  <si>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</si>
  <si>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</si>
  <si>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</si>
  <si>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</si>
  <si>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</si>
  <si>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</si>
  <si>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</si>
  <si>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</si>
  <si>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</si>
  <si>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</si>
  <si>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</si>
  <si>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</si>
  <si>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</si>
  <si>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</si>
  <si>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</si>
  <si>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</si>
  <si>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</si>
  <si>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</si>
  <si>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</si>
  <si>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</si>
  <si>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</si>
  <si>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</si>
  <si>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</si>
  <si>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</si>
  <si>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</si>
  <si>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</si>
  <si>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</si>
  <si>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</si>
  <si>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</si>
  <si>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</si>
  <si>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</si>
  <si>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</si>
  <si>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</si>
  <si>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</si>
  <si>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</si>
  <si>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</si>
  <si>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</si>
  <si>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</si>
  <si>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</si>
  <si>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</si>
  <si>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</si>
  <si>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</si>
  <si>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</si>
  <si>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</si>
  <si>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</si>
  <si>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</si>
  <si>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</si>
  <si>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</si>
  <si>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</si>
  <si>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</si>
  <si>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</si>
  <si>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</si>
  <si>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</si>
  <si>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</si>
  <si>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</si>
  <si>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</si>
  <si>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</si>
  <si>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</si>
  <si>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</si>
  <si>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</si>
  <si>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</si>
  <si>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</si>
  <si>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</si>
  <si>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</si>
  <si>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</si>
  <si>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</si>
  <si>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</si>
  <si>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</si>
  <si>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</si>
  <si>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</si>
  <si>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</si>
  <si>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</si>
  <si>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</si>
  <si>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</si>
  <si>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</si>
  <si>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</si>
  <si>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</si>
  <si>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</si>
  <si>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</si>
  <si>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</si>
  <si>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</si>
  <si>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</si>
  <si>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</si>
  <si>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</si>
  <si>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</si>
  <si>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</si>
  <si>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</si>
  <si>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</si>
  <si>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</si>
  <si>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</si>
  <si>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</si>
  <si>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</si>
  <si>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</si>
  <si>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</si>
  <si>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</si>
  <si>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</si>
  <si>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</si>
  <si>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</si>
  <si>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</si>
  <si>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</si>
  <si>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</si>
  <si>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</si>
  <si>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</si>
  <si>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</si>
  <si>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</si>
  <si>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</si>
  <si>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</si>
  <si>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</si>
  <si>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</si>
  <si>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</si>
  <si>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</si>
  <si>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</si>
  <si>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</si>
  <si>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</si>
  <si>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</si>
  <si>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</si>
  <si>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</si>
  <si>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</si>
  <si>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</si>
  <si>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</si>
  <si>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</si>
  <si>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</si>
  <si>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</si>
  <si>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</si>
  <si>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</si>
  <si>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</si>
  <si>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</si>
  <si>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</si>
  <si>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</si>
  <si>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</si>
  <si>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</si>
  <si>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</si>
  <si>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</si>
  <si>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</si>
  <si>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</si>
  <si>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</si>
  <si>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</si>
  <si>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</si>
  <si>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</si>
  <si>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</si>
  <si>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</si>
  <si>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</si>
  <si>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</si>
  <si>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</si>
  <si>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</si>
  <si>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</si>
  <si>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</si>
  <si>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</si>
  <si>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</si>
  <si>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</si>
  <si>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</si>
  <si>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</si>
  <si>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</si>
  <si>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</si>
  <si>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</si>
  <si>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</si>
  <si>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</si>
  <si>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</si>
  <si>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</si>
  <si>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</si>
  <si>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</si>
  <si>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</si>
  <si>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</si>
  <si>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</si>
  <si>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</si>
  <si>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</si>
  <si>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</si>
  <si>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</si>
  <si>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</si>
  <si>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</si>
  <si>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</si>
  <si>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</si>
  <si>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</si>
  <si>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</si>
  <si>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</si>
  <si>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</si>
  <si>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</si>
  <si>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</si>
  <si>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</si>
  <si>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</si>
  <si>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</si>
  <si>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</si>
  <si>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</si>
  <si>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</si>
  <si>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</si>
  <si>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</si>
  <si>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</si>
  <si>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</si>
  <si>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</si>
  <si>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</si>
  <si>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</si>
  <si>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</si>
  <si>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</si>
  <si>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</si>
  <si>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</si>
  <si>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</si>
  <si>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</si>
  <si>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</si>
  <si>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</si>
  <si>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</si>
  <si>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</si>
  <si>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</si>
  <si>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</si>
  <si>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</si>
  <si>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</si>
  <si>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</si>
  <si>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</si>
  <si>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</si>
  <si>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</si>
  <si>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</si>
  <si>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</si>
  <si>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</si>
  <si>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</si>
  <si>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</si>
  <si>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</si>
  <si>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</si>
  <si>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</si>
  <si>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</si>
  <si>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</si>
  <si>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</si>
  <si>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</si>
  <si>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</si>
  <si>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</si>
  <si>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</si>
  <si>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</si>
  <si>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</si>
  <si>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</si>
  <si>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</si>
  <si>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</si>
  <si>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</si>
  <si>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</si>
  <si>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</si>
  <si>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</si>
  <si>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</si>
  <si>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</si>
  <si>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</si>
  <si>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</si>
  <si>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</si>
  <si>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</si>
  <si>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</si>
  <si>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</si>
  <si>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</si>
  <si>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</si>
  <si>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</si>
  <si>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</si>
  <si>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</si>
  <si>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</si>
  <si>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</si>
  <si>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</si>
  <si>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</si>
  <si>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</si>
  <si>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</si>
  <si>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</si>
  <si>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</si>
  <si>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</si>
  <si>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</si>
  <si>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</si>
  <si>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</si>
  <si>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</si>
  <si>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</si>
  <si>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</si>
  <si>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</si>
  <si>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</si>
  <si>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</si>
  <si>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</si>
  <si>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</si>
  <si>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</si>
  <si>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</si>
  <si>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</si>
  <si>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</si>
  <si>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</si>
  <si>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</si>
  <si>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</si>
  <si>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</si>
  <si>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</si>
  <si>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</si>
  <si>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</si>
  <si>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</si>
  <si>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</si>
  <si>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</si>
  <si>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</si>
  <si>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</si>
  <si>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</si>
  <si>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</si>
  <si>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</si>
  <si>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</si>
  <si>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</si>
  <si>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</si>
  <si>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</si>
  <si>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</si>
  <si>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</si>
  <si>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</si>
  <si>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</si>
  <si>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</si>
  <si>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</si>
  <si>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</si>
  <si>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</si>
  <si>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</si>
  <si>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</si>
  <si>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</si>
  <si>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</si>
  <si>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</si>
  <si>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</si>
  <si>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</si>
  <si>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</si>
  <si>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</si>
  <si>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</si>
  <si>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</si>
  <si>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</si>
  <si>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</si>
  <si>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</si>
  <si>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</si>
  <si>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</si>
  <si>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</si>
  <si>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</si>
  <si>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</si>
  <si>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</si>
  <si>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</si>
  <si>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</si>
  <si>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</si>
  <si>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</si>
  <si>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</si>
  <si>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</si>
  <si>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</si>
  <si>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</si>
  <si>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</si>
  <si>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</si>
  <si>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</si>
  <si>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</si>
  <si>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</si>
  <si>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</si>
  <si>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</si>
  <si>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</si>
  <si>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</si>
  <si>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</si>
  <si>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</si>
  <si>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</si>
  <si>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</si>
  <si>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</si>
  <si>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</si>
  <si>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</si>
  <si>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</si>
  <si>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</si>
  <si>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</si>
  <si>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</si>
  <si>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</si>
  <si>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</si>
  <si>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</si>
  <si>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</si>
  <si>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</si>
  <si>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</si>
  <si>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</si>
  <si>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</si>
  <si>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</si>
  <si>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</si>
  <si>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</si>
  <si>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</si>
  <si>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</si>
  <si>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</si>
  <si>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</si>
  <si>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</si>
  <si>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</si>
  <si>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</si>
  <si>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</si>
  <si>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</si>
  <si>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</si>
  <si>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</si>
  <si>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</si>
  <si>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</si>
  <si>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</si>
  <si>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</si>
  <si>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</si>
  <si>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</si>
  <si>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</si>
  <si>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</si>
  <si>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</si>
  <si>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</si>
  <si>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</si>
  <si>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</si>
  <si>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</si>
  <si>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</si>
  <si>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</si>
  <si>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</si>
  <si>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</si>
  <si>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</si>
  <si>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</si>
  <si>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</si>
  <si>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</si>
  <si>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</si>
  <si>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</si>
  <si>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</si>
  <si>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</si>
  <si>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</si>
  <si>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</si>
  <si>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</si>
  <si>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</si>
  <si>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</si>
  <si>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</si>
  <si>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</si>
  <si>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</si>
  <si>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</si>
  <si>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</si>
  <si>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</si>
  <si>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</si>
  <si>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</si>
  <si>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</si>
  <si>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</si>
  <si>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</si>
  <si>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</si>
  <si>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</si>
  <si>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</si>
  <si>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</si>
  <si>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</si>
  <si>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</si>
  <si>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</si>
  <si>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</si>
  <si>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</si>
  <si>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</si>
  <si>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</si>
  <si>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</si>
  <si>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</si>
  <si>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</si>
  <si>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</si>
  <si>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</si>
  <si>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</si>
  <si>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</si>
  <si>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</si>
  <si>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</si>
  <si>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</si>
  <si>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</si>
  <si>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</si>
  <si>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</si>
  <si>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</si>
  <si>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</si>
  <si>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</si>
  <si>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</si>
  <si>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</si>
  <si>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</si>
  <si>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</si>
  <si>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</si>
  <si>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</si>
  <si>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</si>
  <si>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</si>
  <si>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</si>
  <si>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</si>
  <si>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</si>
  <si>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</si>
  <si>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</si>
  <si>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</si>
  <si>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</si>
  <si>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</si>
  <si>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</si>
  <si>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</si>
  <si>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</si>
  <si>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</si>
  <si>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</si>
  <si>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</si>
  <si>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</si>
  <si>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</si>
  <si>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</si>
  <si>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</si>
  <si>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</si>
  <si>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</si>
  <si>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</si>
  <si>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</si>
  <si>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</si>
  <si>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</si>
  <si>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</si>
  <si>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</si>
  <si>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</si>
  <si>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</si>
  <si>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</si>
  <si>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</si>
  <si>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</si>
  <si>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</si>
  <si>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</si>
  <si>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</si>
  <si>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</si>
  <si>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</si>
  <si>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</si>
  <si>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</si>
  <si>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</si>
  <si>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</si>
  <si>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</si>
  <si>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</si>
  <si>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</si>
  <si>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</si>
  <si>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</si>
  <si>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</si>
  <si>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</si>
  <si>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</si>
  <si>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</si>
  <si>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</si>
  <si>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</si>
  <si>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</si>
  <si>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</si>
  <si>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</si>
  <si>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</si>
  <si>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</si>
  <si>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</si>
  <si>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</si>
  <si>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</si>
  <si>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</si>
  <si>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</si>
  <si>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</si>
  <si>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</si>
  <si>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</si>
  <si>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</si>
  <si>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</si>
  <si>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</si>
  <si>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</si>
  <si>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</si>
  <si>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</si>
  <si>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</si>
  <si>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</si>
  <si>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</si>
  <si>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</si>
  <si>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</si>
  <si>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</si>
  <si>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</si>
  <si>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</si>
  <si>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</si>
  <si>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</si>
  <si>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</si>
  <si>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</si>
  <si>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</si>
  <si>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</si>
  <si>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</si>
  <si>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</si>
  <si>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</si>
  <si>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</si>
  <si>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</si>
  <si>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</si>
  <si>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</si>
  <si>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</si>
  <si>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</si>
  <si>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</si>
  <si>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</si>
  <si>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</si>
  <si>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</si>
  <si>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</si>
  <si>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</si>
  <si>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</si>
  <si>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</si>
  <si>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</si>
  <si>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</si>
  <si>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</si>
  <si>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</si>
  <si>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</si>
  <si>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</si>
  <si>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</si>
  <si>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</si>
  <si>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</si>
  <si>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</si>
  <si>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</si>
  <si>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</si>
  <si>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</si>
  <si>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</si>
  <si>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</si>
  <si>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</si>
  <si>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</si>
  <si>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</si>
  <si>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</si>
  <si>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</si>
  <si>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</si>
  <si>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</si>
  <si>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</si>
  <si>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</si>
  <si>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</si>
  <si>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</si>
  <si>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</si>
  <si>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</si>
  <si>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</si>
  <si>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</si>
  <si>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</si>
  <si>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</si>
  <si>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</si>
  <si>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</si>
  <si>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</si>
  <si>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</si>
  <si>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</si>
  <si>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</si>
  <si>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</si>
  <si>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</si>
  <si>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</si>
  <si>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</si>
  <si>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</si>
  <si>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</si>
  <si>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</si>
  <si>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</si>
  <si>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</si>
  <si>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</si>
  <si>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</si>
  <si>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</si>
  <si>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</si>
  <si>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</si>
  <si>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</si>
  <si>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</si>
  <si>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</si>
  <si>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</si>
  <si>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</si>
  <si>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</si>
  <si>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</si>
  <si>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</si>
  <si>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</si>
  <si>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</si>
  <si>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</si>
  <si>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</si>
  <si>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</si>
  <si>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</si>
  <si>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</si>
  <si>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</si>
  <si>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</si>
  <si>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</si>
  <si>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</si>
  <si>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</si>
  <si>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</si>
  <si>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</si>
  <si>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</si>
  <si>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</si>
  <si>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</si>
  <si>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</si>
  <si>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</si>
  <si>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</si>
  <si>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</si>
  <si>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</si>
  <si>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</si>
  <si>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</si>
  <si>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</si>
  <si>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</si>
  <si>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</si>
  <si>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</si>
  <si>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</si>
  <si>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</si>
  <si>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</si>
  <si>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</si>
  <si>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</si>
  <si>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</si>
  <si>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</si>
  <si>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</si>
  <si>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</si>
  <si>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</si>
  <si>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</si>
  <si>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</si>
  <si>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</si>
  <si>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</si>
  <si>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</si>
  <si>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</si>
  <si>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</si>
  <si>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</si>
  <si>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</si>
  <si>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</si>
  <si>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</si>
  <si>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</si>
  <si>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</si>
  <si>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</si>
  <si>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</si>
  <si>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</si>
  <si>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</si>
  <si>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</si>
  <si>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</si>
  <si>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</si>
  <si>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</si>
  <si>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</si>
  <si>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</si>
  <si>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</si>
  <si>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</si>
  <si>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</si>
  <si>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</si>
  <si>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</si>
  <si>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</si>
  <si>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</si>
  <si>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</si>
  <si>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</si>
  <si>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</si>
  <si>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</si>
  <si>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</si>
  <si>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</si>
  <si>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</si>
  <si>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</si>
  <si>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</si>
  <si>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</si>
  <si>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</si>
  <si>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</si>
  <si>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</si>
  <si>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</si>
  <si>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</si>
  <si>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</si>
  <si>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</si>
  <si>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</si>
  <si>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</si>
  <si>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</si>
  <si>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</si>
  <si>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</si>
  <si>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</si>
  <si>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</si>
  <si>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</si>
  <si>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</si>
  <si>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</si>
  <si>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</si>
  <si>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</si>
  <si>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</si>
  <si>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</si>
  <si>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</si>
  <si>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</si>
  <si>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</si>
  <si>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</si>
  <si>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</si>
  <si>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</si>
  <si>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</si>
  <si>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</si>
  <si>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</si>
  <si>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</si>
  <si>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</si>
  <si>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</si>
  <si>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</si>
  <si>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</si>
  <si>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</si>
  <si>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</si>
  <si>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</si>
  <si>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</si>
  <si>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</si>
  <si>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</si>
  <si>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</si>
  <si>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</si>
  <si>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</si>
  <si>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</si>
  <si>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</si>
  <si>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</si>
  <si>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</si>
  <si>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</si>
  <si>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</si>
  <si>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</si>
  <si>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</si>
  <si>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</si>
  <si>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</si>
  <si>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</si>
  <si>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</si>
  <si>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</si>
  <si>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</si>
  <si>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</si>
  <si>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</si>
  <si>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</si>
  <si>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</si>
  <si>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</si>
  <si>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</si>
  <si>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</si>
  <si>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</si>
  <si>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</si>
  <si>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</si>
  <si>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</si>
  <si>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</si>
  <si>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</si>
  <si>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</si>
  <si>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</si>
  <si>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</si>
  <si>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</si>
  <si>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</si>
  <si>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</si>
  <si>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</si>
  <si>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</si>
  <si>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</si>
  <si>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</si>
  <si>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</si>
  <si>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</si>
  <si>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</si>
  <si>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</si>
  <si>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</si>
  <si>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</si>
  <si>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</si>
  <si>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</si>
  <si>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</si>
  <si>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</si>
  <si>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</si>
  <si>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</si>
  <si>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</si>
  <si>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</si>
  <si>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</si>
  <si>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</si>
  <si>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</si>
  <si>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</si>
  <si>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</si>
  <si>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</si>
  <si>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</si>
  <si>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</si>
  <si>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</si>
  <si>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</si>
  <si>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</si>
  <si>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</si>
  <si>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</si>
  <si>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</si>
  <si>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</si>
  <si>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</si>
  <si>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</si>
  <si>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</si>
  <si>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</si>
  <si>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</si>
  <si>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</si>
  <si>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</si>
  <si>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</si>
  <si>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</si>
  <si>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</si>
  <si>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</si>
  <si>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</si>
  <si>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</si>
  <si>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</si>
  <si>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</si>
  <si>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</si>
  <si>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</si>
  <si>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</si>
  <si>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</si>
  <si>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</si>
  <si>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</si>
  <si>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</si>
  <si>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</si>
  <si>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</si>
  <si>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</si>
  <si>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</si>
  <si>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</si>
  <si>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</si>
  <si>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</si>
  <si>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</si>
  <si>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</si>
  <si>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</si>
  <si>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</si>
  <si>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</si>
  <si>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</si>
  <si>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</si>
  <si>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</si>
  <si>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</si>
  <si>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</si>
  <si>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</si>
  <si>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</si>
  <si>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</si>
  <si>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</si>
  <si>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</si>
  <si>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</si>
  <si>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</si>
  <si>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</si>
  <si>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</si>
  <si>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</si>
  <si>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</si>
  <si>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</si>
  <si>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</si>
  <si>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</si>
  <si>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</si>
  <si>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</si>
  <si>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</si>
  <si>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</si>
  <si>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</si>
  <si>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</si>
  <si>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</si>
  <si>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</si>
  <si>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</si>
  <si>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</si>
  <si>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</si>
  <si>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</si>
  <si>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</si>
  <si>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</si>
  <si>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</si>
  <si>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</si>
  <si>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</si>
  <si>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</si>
  <si>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</si>
  <si>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</si>
  <si>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</si>
  <si>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</si>
  <si>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</si>
  <si>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</si>
  <si>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</si>
  <si>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</si>
  <si>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</si>
  <si>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</si>
  <si>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</si>
  <si>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</si>
  <si>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</si>
  <si>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</si>
  <si>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</si>
  <si>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</si>
  <si>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</si>
  <si>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</si>
  <si>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</si>
  <si>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</si>
  <si>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</si>
  <si>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</si>
  <si>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</si>
  <si>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</si>
  <si>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</si>
  <si>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</si>
  <si>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</si>
  <si>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</si>
  <si>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</si>
  <si>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</si>
  <si>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</si>
  <si>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</si>
  <si>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</si>
  <si>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</si>
  <si>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</si>
  <si>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</si>
  <si>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</si>
  <si>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</si>
  <si>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</si>
  <si>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</si>
  <si>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</si>
  <si>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</si>
  <si>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</si>
  <si>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</si>
  <si>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</si>
  <si>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</si>
  <si>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</si>
  <si>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</si>
  <si>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</si>
  <si>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</si>
  <si>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</si>
  <si>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</si>
  <si>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</si>
  <si>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</si>
  <si>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</si>
  <si>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</si>
  <si>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</si>
  <si>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</si>
  <si>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</si>
  <si>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</si>
  <si>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</si>
  <si>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</si>
  <si>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</si>
  <si>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</si>
  <si>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</si>
  <si>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</si>
  <si>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</si>
  <si>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</si>
  <si>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</si>
  <si>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</si>
  <si>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</si>
  <si>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</si>
  <si>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</si>
  <si>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</si>
  <si>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</si>
  <si>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</si>
  <si>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</si>
  <si>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</si>
  <si>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</si>
  <si>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</si>
  <si>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</si>
  <si>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</si>
  <si>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</si>
  <si>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</si>
  <si>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</si>
  <si>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</si>
  <si>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</si>
  <si>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</si>
  <si>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</si>
  <si>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</si>
  <si>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</si>
  <si>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</si>
  <si>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</si>
  <si>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</si>
  <si>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</si>
  <si>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</si>
  <si>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</si>
  <si>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</si>
  <si>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</si>
  <si>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</si>
  <si>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</si>
  <si>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</si>
  <si>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</si>
  <si>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</si>
  <si>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</si>
  <si>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</si>
  <si>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</si>
  <si>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</si>
  <si>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</si>
  <si>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</si>
  <si>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</si>
  <si>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</si>
  <si>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</si>
  <si>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</si>
  <si>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</si>
  <si>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</si>
  <si>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</si>
  <si>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</si>
  <si>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</si>
  <si>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</si>
  <si>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</si>
  <si>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</si>
  <si>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</si>
  <si>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</si>
  <si>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</si>
  <si>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</si>
  <si>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</si>
  <si>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</si>
  <si>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</si>
  <si>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</si>
  <si>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</si>
  <si>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</si>
  <si>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</si>
  <si>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</si>
  <si>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</si>
  <si>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</si>
  <si>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</si>
  <si>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</si>
  <si>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</si>
  <si>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</si>
  <si>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</si>
  <si>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</si>
  <si>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</si>
  <si>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</si>
  <si>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</si>
  <si>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</si>
  <si>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</si>
  <si>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</si>
  <si>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</si>
  <si>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</si>
  <si>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</si>
  <si>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</si>
  <si>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</si>
  <si>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</si>
  <si>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</si>
  <si>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</si>
  <si>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</si>
  <si>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</si>
  <si>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</si>
  <si>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</si>
  <si>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</si>
  <si>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</si>
  <si>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</si>
  <si>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</si>
  <si>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</si>
  <si>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</si>
  <si>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</si>
  <si>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</si>
  <si>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</si>
  <si>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</si>
  <si>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</si>
  <si>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</si>
  <si>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</si>
  <si>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</si>
  <si>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</si>
  <si>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</si>
  <si>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</si>
  <si>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</si>
  <si>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</si>
  <si>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</si>
  <si>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</si>
  <si>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</si>
  <si>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</si>
  <si>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</si>
  <si>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</si>
  <si>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</si>
  <si>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</si>
  <si>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</si>
  <si>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</si>
  <si>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</si>
  <si>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</si>
  <si>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</si>
  <si>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</si>
  <si>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</si>
  <si>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</si>
  <si>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</si>
  <si>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</si>
  <si>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</si>
  <si>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</si>
  <si>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</si>
  <si>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</si>
  <si>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</si>
  <si>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</si>
  <si>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</si>
  <si>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</si>
  <si>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</si>
  <si>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</si>
  <si>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</si>
  <si>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</si>
  <si>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</si>
  <si>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</si>
  <si>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</si>
  <si>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</si>
  <si>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</si>
  <si>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</si>
  <si>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</si>
  <si>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</si>
  <si>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</si>
  <si>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</si>
  <si>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</si>
  <si>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</si>
  <si>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</si>
  <si>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</si>
  <si>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</si>
  <si>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</si>
  <si>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</si>
  <si>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</si>
  <si>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</si>
  <si>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</si>
  <si>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</si>
  <si>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</si>
  <si>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</si>
  <si>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</si>
  <si>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</si>
  <si>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</si>
  <si>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</si>
  <si>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</si>
  <si>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</si>
  <si>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</si>
  <si>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</si>
  <si>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</si>
  <si>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</si>
  <si>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</si>
  <si>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</si>
  <si>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</si>
  <si>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</si>
  <si>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</si>
  <si>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</si>
  <si>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</si>
  <si>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</si>
  <si>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</si>
  <si>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</si>
  <si>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</si>
  <si>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</si>
  <si>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</si>
  <si>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</si>
  <si>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</si>
  <si>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</si>
  <si>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</si>
  <si>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</si>
  <si>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</si>
  <si>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</si>
  <si>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</si>
  <si>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</si>
  <si>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</si>
  <si>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</si>
  <si>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</si>
  <si>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</si>
  <si>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</si>
  <si>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</si>
  <si>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</si>
  <si>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</si>
  <si>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</si>
  <si>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</si>
  <si>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</si>
  <si>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</si>
  <si>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</si>
  <si>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</si>
  <si>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</si>
  <si>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</si>
  <si>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</si>
  <si>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</si>
  <si>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</si>
  <si>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</si>
  <si>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</si>
  <si>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</si>
  <si>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</si>
  <si>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</si>
  <si>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</si>
  <si>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</si>
  <si>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</si>
  <si>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</si>
  <si>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</si>
  <si>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</si>
  <si>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</si>
  <si>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</si>
  <si>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</si>
  <si>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</si>
  <si>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</si>
  <si>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</si>
  <si>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</si>
  <si>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</si>
  <si>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</si>
  <si>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</si>
  <si>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</si>
  <si>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</si>
  <si>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</si>
  <si>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</si>
  <si>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</si>
  <si>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</si>
  <si>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</si>
  <si>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</si>
  <si>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</si>
  <si>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</si>
  <si>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</si>
  <si>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</si>
  <si>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</si>
  <si>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</si>
  <si>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</si>
  <si>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</si>
  <si>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</si>
  <si>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</si>
  <si>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</si>
  <si>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</si>
  <si>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</si>
  <si>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</si>
  <si>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</si>
  <si>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</si>
  <si>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</si>
  <si>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</si>
  <si>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</si>
  <si>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</si>
  <si>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</si>
  <si>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</si>
  <si>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</si>
  <si>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</si>
  <si>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</si>
  <si>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</si>
  <si>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</si>
  <si>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</si>
  <si>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</si>
  <si>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</si>
  <si>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</si>
  <si>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</si>
  <si>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</si>
  <si>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</si>
  <si>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</si>
  <si>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</si>
  <si>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</si>
  <si>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</si>
  <si>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</si>
  <si>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</si>
  <si>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</si>
  <si>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</si>
  <si>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</si>
  <si>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</si>
  <si>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</si>
  <si>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</si>
  <si>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</si>
  <si>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</si>
  <si>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</si>
  <si>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</si>
  <si>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</si>
  <si>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</si>
  <si>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</si>
  <si>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</si>
  <si>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</si>
  <si>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</si>
  <si>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</si>
  <si>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</si>
  <si>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</si>
  <si>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</si>
  <si>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</si>
  <si>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</si>
  <si>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</si>
  <si>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</si>
  <si>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</si>
  <si>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</si>
  <si>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</si>
  <si>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</si>
  <si>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</si>
  <si>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</si>
  <si>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</si>
  <si>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</si>
  <si>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</si>
  <si>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</si>
  <si>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</si>
  <si>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</si>
  <si>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</si>
  <si>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</si>
  <si>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</si>
  <si>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</si>
  <si>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</si>
  <si>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</si>
  <si>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</si>
  <si>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</si>
  <si>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</si>
  <si>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</si>
  <si>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</si>
  <si>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</si>
  <si>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</si>
  <si>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</si>
  <si>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</si>
  <si>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</si>
  <si>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</si>
  <si>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</si>
  <si>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</si>
  <si>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</si>
  <si>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</si>
  <si>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</si>
  <si>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</si>
  <si>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</si>
  <si>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</si>
  <si>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</si>
  <si>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</si>
  <si>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</si>
  <si>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</si>
  <si>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</si>
  <si>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</si>
  <si>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</si>
  <si>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</si>
  <si>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</si>
  <si>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</si>
  <si>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</si>
  <si>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</si>
  <si>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</si>
  <si>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</si>
  <si>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</si>
  <si>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</si>
  <si>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</si>
  <si>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</si>
  <si>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</si>
  <si>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</si>
  <si>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</si>
  <si>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</si>
  <si>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</si>
  <si>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</si>
  <si>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</si>
  <si>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</si>
  <si>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</si>
  <si>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</si>
  <si>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</si>
  <si>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</si>
  <si>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</si>
  <si>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</si>
  <si>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</si>
  <si>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</si>
  <si>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</si>
  <si>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</si>
  <si>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</si>
  <si>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</si>
  <si>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</si>
  <si>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</si>
  <si>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</si>
  <si>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</si>
  <si>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</si>
  <si>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</si>
  <si>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</si>
  <si>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</si>
  <si>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</si>
  <si>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</si>
  <si>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</si>
  <si>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</si>
  <si>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</si>
  <si>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</si>
  <si>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</si>
  <si>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</si>
  <si>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</si>
  <si>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</si>
  <si>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</si>
  <si>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</si>
  <si>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</si>
  <si>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</si>
  <si>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</si>
  <si>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</si>
  <si>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</si>
  <si>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</si>
  <si>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</si>
  <si>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</si>
  <si>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</si>
  <si>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</si>
  <si>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</si>
  <si>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</si>
  <si>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</si>
  <si>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</si>
  <si>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</si>
  <si>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</si>
  <si>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</si>
  <si>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</si>
  <si>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</si>
  <si>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</si>
  <si>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</si>
  <si>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</si>
  <si>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</si>
  <si>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</si>
  <si>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</si>
  <si>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</si>
  <si>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</si>
  <si>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</si>
  <si>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</si>
  <si>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</si>
  <si>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</si>
  <si>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</si>
  <si>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</si>
  <si>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</si>
  <si>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</si>
  <si>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</si>
  <si>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</si>
  <si>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</si>
  <si>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</si>
  <si>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</si>
  <si>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</si>
  <si>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</si>
  <si>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</si>
  <si>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</si>
  <si>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</si>
  <si>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</si>
  <si>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</si>
  <si>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</si>
  <si>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</si>
  <si>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</si>
  <si>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</si>
  <si>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</si>
  <si>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</si>
  <si>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</si>
  <si>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</si>
  <si>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</si>
  <si>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</si>
  <si>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</si>
  <si>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</si>
  <si>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</si>
  <si>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</si>
  <si>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</si>
  <si>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</si>
  <si>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</si>
  <si>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</si>
  <si>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</si>
  <si>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</si>
  <si>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</si>
  <si>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</si>
  <si>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</si>
  <si>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</si>
  <si>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</si>
  <si>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</si>
  <si>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</si>
  <si>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</si>
  <si>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</si>
  <si>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</si>
  <si>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</si>
  <si>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</si>
  <si>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</si>
  <si>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</si>
  <si>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</si>
  <si>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</si>
  <si>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</si>
  <si>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</si>
  <si>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</si>
  <si>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</si>
  <si>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</si>
  <si>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</si>
  <si>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</si>
  <si>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</si>
  <si>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</si>
  <si>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</si>
  <si>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</si>
  <si>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</si>
  <si>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</si>
  <si>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</si>
  <si>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</si>
  <si>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</si>
  <si>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</si>
  <si>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</si>
  <si>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</si>
  <si>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</si>
  <si>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</si>
  <si>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</si>
  <si>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</si>
  <si>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</si>
  <si>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</si>
  <si>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</si>
  <si>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</si>
  <si>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</si>
  <si>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</si>
  <si>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</si>
  <si>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</si>
  <si>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</si>
  <si>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</si>
  <si>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</si>
  <si>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</si>
  <si>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</si>
  <si>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</si>
  <si>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</si>
  <si>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</si>
  <si>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</si>
  <si>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</si>
  <si>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</si>
  <si>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</si>
  <si>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</si>
  <si>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</si>
  <si>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</si>
  <si>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</si>
  <si>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</si>
  <si>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</si>
  <si>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</si>
  <si>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</si>
  <si>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</si>
  <si>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</si>
  <si>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</si>
  <si>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</si>
  <si>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</si>
  <si>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</si>
  <si>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</si>
  <si>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</si>
  <si>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</si>
  <si>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</si>
  <si>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</si>
  <si>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</si>
  <si>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</si>
  <si>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</si>
  <si>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</si>
  <si>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</si>
  <si>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</si>
  <si>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</si>
  <si>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</si>
  <si>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</si>
  <si>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</si>
  <si>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</si>
  <si>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</si>
  <si>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</si>
  <si>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</si>
  <si>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</si>
  <si>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</si>
  <si>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</si>
  <si>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</si>
  <si>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</si>
  <si>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</si>
  <si>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</si>
  <si>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</si>
  <si>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</si>
  <si>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</si>
  <si>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</si>
  <si>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</si>
  <si>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</si>
  <si>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</si>
  <si>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</si>
  <si>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</si>
  <si>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</si>
  <si>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</si>
  <si>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</si>
  <si>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</si>
  <si>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</si>
  <si>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</si>
  <si>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</si>
  <si>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</si>
  <si>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</si>
  <si>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</si>
  <si>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</si>
  <si>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</si>
  <si>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</si>
  <si>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</si>
  <si>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</si>
  <si>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</si>
  <si>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</si>
  <si>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</si>
  <si>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</si>
  <si>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</si>
  <si>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</si>
  <si>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</si>
  <si>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</si>
  <si>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</si>
  <si>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</si>
  <si>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</si>
  <si>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</si>
  <si>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</si>
  <si>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</si>
  <si>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</si>
  <si>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</si>
  <si>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</si>
  <si>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</si>
  <si>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</si>
  <si>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</si>
  <si>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</si>
  <si>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</si>
  <si>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</si>
  <si>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</si>
  <si>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</si>
  <si>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</si>
  <si>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</si>
  <si>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</si>
  <si>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</si>
  <si>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</si>
  <si>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</si>
  <si>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</si>
  <si>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</si>
  <si>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</si>
  <si>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</si>
  <si>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</si>
  <si>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</si>
  <si>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</si>
  <si>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</si>
  <si>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</si>
  <si>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</si>
  <si>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</si>
  <si>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</si>
  <si>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</si>
  <si>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</si>
  <si>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</si>
  <si>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</si>
  <si>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</si>
  <si>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</si>
  <si>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</si>
  <si>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</si>
  <si>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</si>
  <si>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</si>
  <si>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</si>
  <si>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</si>
  <si>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</si>
  <si>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</si>
  <si>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</si>
  <si>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</si>
  <si>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</si>
  <si>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</si>
  <si>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</si>
  <si>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</si>
  <si>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</si>
  <si>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</si>
  <si>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</si>
  <si>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</si>
  <si>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</si>
  <si>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</si>
  <si>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</si>
  <si>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</si>
  <si>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</si>
  <si>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</si>
  <si>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</si>
  <si>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</si>
  <si>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</si>
  <si>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</si>
  <si>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</si>
  <si>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</si>
  <si>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</si>
  <si>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</si>
  <si>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</si>
  <si>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</si>
  <si>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</si>
  <si>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</si>
  <si>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</si>
  <si>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</si>
  <si>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</si>
  <si>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</si>
  <si>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</si>
  <si>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</si>
  <si>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</si>
  <si>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</si>
  <si>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</si>
  <si>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</si>
  <si>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</si>
  <si>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</si>
  <si>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</si>
  <si>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</si>
  <si>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</si>
  <si>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</si>
  <si>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</si>
  <si>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</si>
  <si>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</si>
  <si>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</si>
  <si>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</si>
  <si>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</si>
  <si>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</si>
  <si>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</si>
  <si>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</si>
  <si>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</si>
  <si>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</si>
  <si>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</si>
  <si>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</si>
  <si>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</si>
  <si>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</si>
  <si>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</si>
  <si>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</si>
  <si>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</si>
  <si>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</si>
  <si>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</si>
  <si>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</si>
  <si>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</si>
  <si>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</si>
  <si>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</si>
  <si>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</si>
  <si>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</si>
  <si>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</si>
  <si>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</si>
  <si>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</si>
  <si>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</si>
  <si>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</si>
  <si>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</si>
  <si>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</si>
  <si>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</si>
  <si>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</si>
  <si>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</si>
  <si>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</si>
  <si>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</si>
  <si>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</si>
  <si>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</si>
  <si>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</si>
  <si>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</si>
  <si>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</si>
  <si>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</si>
  <si>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</si>
  <si>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</si>
  <si>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</si>
  <si>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</si>
  <si>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</si>
  <si>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</si>
  <si>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</si>
  <si>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</si>
  <si>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</si>
  <si>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</si>
  <si>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</si>
  <si>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</si>
  <si>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</si>
  <si>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</si>
  <si>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</si>
  <si>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</si>
  <si>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</si>
  <si>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</si>
  <si>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</si>
  <si>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</si>
  <si>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</si>
  <si>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</si>
  <si>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</si>
  <si>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</si>
  <si>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</si>
  <si>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</si>
  <si>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</si>
  <si>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</si>
  <si>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</si>
  <si>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</si>
  <si>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</si>
  <si>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</si>
  <si>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</si>
  <si>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</si>
  <si>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</si>
  <si>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</si>
  <si>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</si>
  <si>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</si>
  <si>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</si>
  <si>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</si>
  <si>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</si>
  <si>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</si>
  <si>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</si>
  <si>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</si>
  <si>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</si>
  <si>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</si>
  <si>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</si>
  <si>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</si>
  <si>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</si>
  <si>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</si>
  <si>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</si>
  <si>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</si>
  <si>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</si>
  <si>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</si>
  <si>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</si>
  <si>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</si>
  <si>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</si>
  <si>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</si>
  <si>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</si>
  <si>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</si>
  <si>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</si>
  <si>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</si>
  <si>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</si>
  <si>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</si>
  <si>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</si>
  <si>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</si>
  <si>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</si>
  <si>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</si>
  <si>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</si>
  <si>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</si>
  <si>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</si>
  <si>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</si>
  <si>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</si>
  <si>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</si>
  <si>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</si>
  <si>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</si>
  <si>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</si>
  <si>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</si>
  <si>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</si>
  <si>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</si>
  <si>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</si>
  <si>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</si>
  <si>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</si>
  <si>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</si>
  <si>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</si>
  <si>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</si>
  <si>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</si>
  <si>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</si>
  <si>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</si>
  <si>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</si>
  <si>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</si>
  <si>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</si>
  <si>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</si>
  <si>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</si>
  <si>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</si>
  <si>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</si>
  <si>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</si>
  <si>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</si>
  <si>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</si>
  <si>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</si>
  <si>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</si>
  <si>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</si>
  <si>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</si>
  <si>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</si>
  <si>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</si>
  <si>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</si>
  <si>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</si>
  <si>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</si>
  <si>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</si>
  <si>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</si>
  <si>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</si>
  <si>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</si>
  <si>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</si>
  <si>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</si>
  <si>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</si>
  <si>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</si>
  <si>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</si>
  <si>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</si>
  <si>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</si>
  <si>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</si>
  <si>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</si>
  <si>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</si>
  <si>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</si>
  <si>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</si>
  <si>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</si>
  <si>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</si>
  <si>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</si>
  <si>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</si>
  <si>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</si>
  <si>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</si>
  <si>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</si>
  <si>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</si>
  <si>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</si>
  <si>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</si>
  <si>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</si>
  <si>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</si>
  <si>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</si>
  <si>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</si>
  <si>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</si>
  <si>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</si>
  <si>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</si>
  <si>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</si>
  <si>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</si>
  <si>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</si>
  <si>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</si>
  <si>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</si>
  <si>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</si>
  <si>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</si>
  <si>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</si>
  <si>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</si>
  <si>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</si>
  <si>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</si>
  <si>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</si>
  <si>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</si>
  <si>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</si>
  <si>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</si>
  <si>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</si>
  <si>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</si>
  <si>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</si>
  <si>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</si>
  <si>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</si>
  <si>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</si>
  <si>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</si>
  <si>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</si>
  <si>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</si>
  <si>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</si>
  <si>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</si>
  <si>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</si>
  <si>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</si>
  <si>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</si>
  <si>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</si>
  <si>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</si>
  <si>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</si>
  <si>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</si>
  <si>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</si>
  <si>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</si>
  <si>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</si>
  <si>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</si>
  <si>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</si>
  <si>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</si>
  <si>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</si>
  <si>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</si>
  <si>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</si>
  <si>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</si>
  <si>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</si>
  <si>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</si>
  <si>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</si>
  <si>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</si>
  <si>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</si>
  <si>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</si>
  <si>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</si>
  <si>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</si>
  <si>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</si>
  <si>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</si>
  <si>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</si>
  <si>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</si>
  <si>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</si>
  <si>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</si>
  <si>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</si>
  <si>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</si>
  <si>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</si>
  <si>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</si>
  <si>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</si>
  <si>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</si>
  <si>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</si>
  <si>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</si>
  <si>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</si>
  <si>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</si>
  <si>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</si>
  <si>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</si>
  <si>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</si>
  <si>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</si>
  <si>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</si>
  <si>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</si>
  <si>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</si>
  <si>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</si>
  <si>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</si>
  <si>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</si>
  <si>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</si>
  <si>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</si>
  <si>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</si>
  <si>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</si>
  <si>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</si>
  <si>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</si>
  <si>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</si>
  <si>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</si>
  <si>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</si>
  <si>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</si>
  <si>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</si>
  <si>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</si>
  <si>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</si>
  <si>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</si>
  <si>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</si>
  <si>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</si>
  <si>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</si>
  <si>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</si>
  <si>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</si>
  <si>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</si>
  <si>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</si>
  <si>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</si>
  <si>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</si>
  <si>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</si>
  <si>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</si>
  <si>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</si>
  <si>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</si>
  <si>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</si>
  <si>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</si>
  <si>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</si>
  <si>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</si>
  <si>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</si>
  <si>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</si>
  <si>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</si>
  <si>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</si>
  <si>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</si>
  <si>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</si>
  <si>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</si>
  <si>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</si>
  <si>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</si>
  <si>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</si>
  <si>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</si>
  <si>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</si>
  <si>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</si>
  <si>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</si>
  <si>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</si>
  <si>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</si>
  <si>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</si>
  <si>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</si>
  <si>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</si>
  <si>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</si>
  <si>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</si>
  <si>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</si>
  <si>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</si>
  <si>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</si>
  <si>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</si>
  <si>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</si>
  <si>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</si>
  <si>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</si>
  <si>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</si>
  <si>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</si>
  <si>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</si>
  <si>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</si>
  <si>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</si>
  <si>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</si>
  <si>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</si>
  <si>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</si>
  <si>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</si>
  <si>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</si>
  <si>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</si>
  <si>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</si>
  <si>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</si>
  <si>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</si>
  <si>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</si>
  <si>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</si>
  <si>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</si>
  <si>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</si>
  <si>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</si>
  <si>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</si>
  <si>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</si>
  <si>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</si>
  <si>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</si>
  <si>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</si>
  <si>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</si>
  <si>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</si>
  <si>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</si>
  <si>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</si>
  <si>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</si>
  <si>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</si>
  <si>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</si>
  <si>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</si>
  <si>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</si>
  <si>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</si>
  <si>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</si>
  <si>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</si>
  <si>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</si>
  <si>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</si>
  <si>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</si>
  <si>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</si>
  <si>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</si>
  <si>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</si>
  <si>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</si>
  <si>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</si>
  <si>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</si>
  <si>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</si>
  <si>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</si>
  <si>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</si>
  <si>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</si>
  <si>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</si>
  <si>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</si>
  <si>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</si>
  <si>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</si>
  <si>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</si>
  <si>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</si>
  <si>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</si>
  <si>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</si>
  <si>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</si>
  <si>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</si>
  <si>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</si>
  <si>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</si>
  <si>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</si>
  <si>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</si>
  <si>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</si>
  <si>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</si>
  <si>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</si>
  <si>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</si>
  <si>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</si>
  <si>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</si>
  <si>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</si>
  <si>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</si>
  <si>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</si>
  <si>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</si>
  <si>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</si>
  <si>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</si>
  <si>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</si>
  <si>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</si>
  <si>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</si>
  <si>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</si>
  <si>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</si>
  <si>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</si>
  <si>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</si>
  <si>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</si>
  <si>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</si>
  <si>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</si>
  <si>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</si>
  <si>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</si>
  <si>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</si>
  <si>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</si>
  <si>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</si>
  <si>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</si>
  <si>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</si>
  <si>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</si>
  <si>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</si>
  <si>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</si>
  <si>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</si>
  <si>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</si>
  <si>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</si>
  <si>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</si>
  <si>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</si>
  <si>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</si>
  <si>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</si>
  <si>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</si>
  <si>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</si>
  <si>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</si>
  <si>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</si>
  <si>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</si>
  <si>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</si>
  <si>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</si>
  <si>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</si>
  <si>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</si>
  <si>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</si>
  <si>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</si>
  <si>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</si>
  <si>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</si>
  <si>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</si>
  <si>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</si>
  <si>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</si>
  <si>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</si>
  <si>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</si>
  <si>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</si>
  <si>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</si>
  <si>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</si>
  <si>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</si>
  <si>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</si>
  <si>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</si>
  <si>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</si>
  <si>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</si>
  <si>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</si>
  <si>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</si>
  <si>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</si>
  <si>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</si>
  <si>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</si>
  <si>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</si>
  <si>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</si>
  <si>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</si>
  <si>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</si>
  <si>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</si>
  <si>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</si>
  <si>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</si>
  <si>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</si>
  <si>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</si>
  <si>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</si>
  <si>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</si>
  <si>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</si>
  <si>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</si>
  <si>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</si>
  <si>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</si>
  <si>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</si>
  <si>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</si>
  <si>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</si>
  <si>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</si>
  <si>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</si>
  <si>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</si>
  <si>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</si>
  <si>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</si>
  <si>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</si>
  <si>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</si>
  <si>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</si>
  <si>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</si>
  <si>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</si>
  <si>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</si>
  <si>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</si>
  <si>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</si>
  <si>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</si>
  <si>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</si>
  <si>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</si>
  <si>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</si>
  <si>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</si>
  <si>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</si>
  <si>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</si>
  <si>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</si>
  <si>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</si>
  <si>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</si>
  <si>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</si>
  <si>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</si>
  <si>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</si>
  <si>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</si>
  <si>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</si>
  <si>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</si>
  <si>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</si>
  <si>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</si>
  <si>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</si>
  <si>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</si>
  <si>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</si>
  <si>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</si>
  <si>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</si>
  <si>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</si>
  <si>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</si>
  <si>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</si>
  <si>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</si>
  <si>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</si>
  <si>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</si>
  <si>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</si>
  <si>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</si>
  <si>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</si>
  <si>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</si>
  <si>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</si>
  <si>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</si>
  <si>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</si>
  <si>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</si>
  <si>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</si>
  <si>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</si>
  <si>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</si>
  <si>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</si>
  <si>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</si>
  <si>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</si>
  <si>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</si>
  <si>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</si>
  <si>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</si>
  <si>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</si>
  <si>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</si>
  <si>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</si>
  <si>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</si>
  <si>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</si>
  <si>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</si>
  <si>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</si>
  <si>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</si>
  <si>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</si>
  <si>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</si>
  <si>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</si>
  <si>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</si>
  <si>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</si>
  <si>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</si>
  <si>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</si>
  <si>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</si>
  <si>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</si>
  <si>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</si>
  <si>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</si>
  <si>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</si>
  <si>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</si>
  <si>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</si>
  <si>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</si>
  <si>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</si>
  <si>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</si>
  <si>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</si>
  <si>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</si>
  <si>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</si>
  <si>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</si>
  <si>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</si>
  <si>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</si>
  <si>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</si>
  <si>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</si>
  <si>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</si>
  <si>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</si>
  <si>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</si>
  <si>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</si>
  <si>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</si>
  <si>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</si>
  <si>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</si>
  <si>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</si>
  <si>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</si>
  <si>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</si>
  <si>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</si>
  <si>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</si>
  <si>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</si>
  <si>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</si>
  <si>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</si>
  <si>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</si>
  <si>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</si>
  <si>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</si>
  <si>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</si>
  <si>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</si>
  <si>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</si>
  <si>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</si>
  <si>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</si>
  <si>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</si>
  <si>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</si>
  <si>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</si>
  <si>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</si>
  <si>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</si>
  <si>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</si>
  <si>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</si>
  <si>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</si>
  <si>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</si>
  <si>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</si>
  <si>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</si>
  <si>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</si>
  <si>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</si>
  <si>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</si>
  <si>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</si>
  <si>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</si>
  <si>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</si>
  <si>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</si>
  <si>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</si>
  <si>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</si>
  <si>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</si>
  <si>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</si>
  <si>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</si>
  <si>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</si>
  <si>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</si>
  <si>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</si>
  <si>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</si>
  <si>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</si>
  <si>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</si>
  <si>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</si>
  <si>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</si>
  <si>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</si>
  <si>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</si>
  <si>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</si>
  <si>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</si>
  <si>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</si>
  <si>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</si>
  <si>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</si>
  <si>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</si>
  <si>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</si>
  <si>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</si>
  <si>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</si>
  <si>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</si>
  <si>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</si>
  <si>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</si>
  <si>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</si>
  <si>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</si>
  <si>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</si>
  <si>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</si>
  <si>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</si>
  <si>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</si>
  <si>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</si>
  <si>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</si>
  <si>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</si>
  <si>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</si>
  <si>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</si>
  <si>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</si>
  <si>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</si>
  <si>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</si>
  <si>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</si>
  <si>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</si>
  <si>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</si>
  <si>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</si>
  <si>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</si>
  <si>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</si>
  <si>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</si>
  <si>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</si>
  <si>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</si>
  <si>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</si>
  <si>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</si>
  <si>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</si>
  <si>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</si>
  <si>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</si>
  <si>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</si>
  <si>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</si>
  <si>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</si>
  <si>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</si>
  <si>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</si>
  <si>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</si>
  <si>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</si>
  <si>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</si>
  <si>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</si>
  <si>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</si>
  <si>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</si>
  <si>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</si>
  <si>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</si>
  <si>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</si>
  <si>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</si>
  <si>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</si>
  <si>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</si>
  <si>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</si>
  <si>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</si>
  <si>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</si>
  <si>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</si>
  <si>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</si>
  <si>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</si>
  <si>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</si>
  <si>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</si>
  <si>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</si>
  <si>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</si>
  <si>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</si>
  <si>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</si>
  <si>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</si>
  <si>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</si>
  <si>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</si>
  <si>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</si>
  <si>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</si>
  <si>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</si>
  <si>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</si>
  <si>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</si>
  <si>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</si>
  <si>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</si>
  <si>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</si>
  <si>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</si>
  <si>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</si>
  <si>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</si>
  <si>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</si>
  <si>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</si>
  <si>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</si>
  <si>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</si>
  <si>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</si>
  <si>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</si>
  <si>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</si>
  <si>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</si>
  <si>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</si>
  <si>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</si>
  <si>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</si>
  <si>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</si>
  <si>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</si>
  <si>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</si>
  <si>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</si>
  <si>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</si>
  <si>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</si>
  <si>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</si>
  <si>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</si>
  <si>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</si>
  <si>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</si>
  <si>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</si>
  <si>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</si>
  <si>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</si>
  <si>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</si>
  <si>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</si>
  <si>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</si>
  <si>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</si>
  <si>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</si>
  <si>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</si>
  <si>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</si>
  <si>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</si>
  <si>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</si>
  <si>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</si>
  <si>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</si>
  <si>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</si>
  <si>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</si>
  <si>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</si>
  <si>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</si>
  <si>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</si>
  <si>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</si>
  <si>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</si>
  <si>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</si>
  <si>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</si>
  <si>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</si>
  <si>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</si>
  <si>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</si>
  <si>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</si>
  <si>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</si>
  <si>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</si>
  <si>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</si>
  <si>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</si>
  <si>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</si>
  <si>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</si>
  <si>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</si>
  <si>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</si>
  <si>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</si>
  <si>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</si>
  <si>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</si>
  <si>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</si>
  <si>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</si>
  <si>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</si>
  <si>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</si>
  <si>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</si>
  <si>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</si>
  <si>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</si>
  <si>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</si>
  <si>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</si>
  <si>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</si>
  <si>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</si>
  <si>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</si>
  <si>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</si>
  <si>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</si>
  <si>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</si>
  <si>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</si>
  <si>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</si>
  <si>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</si>
  <si>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</si>
  <si>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</si>
  <si>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</si>
  <si>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</si>
  <si>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</si>
  <si>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</si>
  <si>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</si>
  <si>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</si>
  <si>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</si>
  <si>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</si>
  <si>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</si>
  <si>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</si>
  <si>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</si>
  <si>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</si>
  <si>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</si>
  <si>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</si>
  <si>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</si>
  <si>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</si>
  <si>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</si>
  <si>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</si>
  <si>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</si>
  <si>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</si>
  <si>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</si>
  <si>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</si>
  <si>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</si>
  <si>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</si>
  <si>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</si>
  <si>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</si>
  <si>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</si>
  <si>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</si>
  <si>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</si>
  <si>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</si>
  <si>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</si>
  <si>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</si>
  <si>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</si>
  <si>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</si>
  <si>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</si>
  <si>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</si>
  <si>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</si>
  <si>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</si>
  <si>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</si>
  <si>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</si>
  <si>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</si>
  <si>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</si>
  <si>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</si>
  <si>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</si>
  <si>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</si>
  <si>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</si>
  <si>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</si>
  <si>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</si>
  <si>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</si>
  <si>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</si>
  <si>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</si>
  <si>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</si>
  <si>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</si>
  <si>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</si>
  <si>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</si>
  <si>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</si>
  <si>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</si>
  <si>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</si>
  <si>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</si>
  <si>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</si>
  <si>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</si>
  <si>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</si>
  <si>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</si>
  <si>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</si>
  <si>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</si>
  <si>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</si>
  <si>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</si>
  <si>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</si>
  <si>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</si>
  <si>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</si>
  <si>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</si>
  <si>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</si>
  <si>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</si>
  <si>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</si>
  <si>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</si>
  <si>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</si>
  <si>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</si>
  <si>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</si>
  <si>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</si>
  <si>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</si>
  <si>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</si>
  <si>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</si>
  <si>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</si>
  <si>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</si>
  <si>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</si>
  <si>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</si>
  <si>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</si>
  <si>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</si>
  <si>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</si>
  <si>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</si>
  <si>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</si>
  <si>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</si>
  <si>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</si>
  <si>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</si>
  <si>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</si>
  <si>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</si>
  <si>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</si>
  <si>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</si>
  <si>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</si>
  <si>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</si>
  <si>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</si>
  <si>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</si>
  <si>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</si>
  <si>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</si>
  <si>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</si>
  <si>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</si>
  <si>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</si>
  <si>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</si>
  <si>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</si>
  <si>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</si>
  <si>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</si>
  <si>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</si>
  <si>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</si>
  <si>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</si>
  <si>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</si>
  <si>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</si>
  <si>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</si>
  <si>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</si>
  <si>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</si>
  <si>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</si>
  <si>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</si>
  <si>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</si>
  <si>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</si>
  <si>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</si>
  <si>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</si>
  <si>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</si>
  <si>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</si>
  <si>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</si>
  <si>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</si>
  <si>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</si>
  <si>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</si>
  <si>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</si>
  <si>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</si>
  <si>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</si>
  <si>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</si>
  <si>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</si>
  <si>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</si>
  <si>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</si>
  <si>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</si>
  <si>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</si>
  <si>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</si>
  <si>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</si>
  <si>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</si>
  <si>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</si>
  <si>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</si>
  <si>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</si>
  <si>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</si>
  <si>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</si>
  <si>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</si>
  <si>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</si>
  <si>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</si>
  <si>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</si>
  <si>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</si>
  <si>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</si>
  <si>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</si>
  <si>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</si>
  <si>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</si>
  <si>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</si>
  <si>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</si>
  <si>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</si>
  <si>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</si>
  <si>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</si>
  <si>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</si>
  <si>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</si>
  <si>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</si>
  <si>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</si>
  <si>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</si>
  <si>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</si>
  <si>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</si>
  <si>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</si>
  <si>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</si>
  <si>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</si>
  <si>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</si>
  <si>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</si>
  <si>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</si>
  <si>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</si>
  <si>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</si>
  <si>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</si>
  <si>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</si>
  <si>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</si>
  <si>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</si>
  <si>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</si>
  <si>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</si>
  <si>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</si>
  <si>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</si>
  <si>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</si>
  <si>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</si>
  <si>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</si>
  <si>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</si>
  <si>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</si>
  <si>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</si>
  <si>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</si>
  <si>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</si>
  <si>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</si>
  <si>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</si>
  <si>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</si>
  <si>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</si>
  <si>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</si>
  <si>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</si>
  <si>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</si>
  <si>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</si>
  <si>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</si>
  <si>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</si>
  <si>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</si>
  <si>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</si>
  <si>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</si>
  <si>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</si>
  <si>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</si>
  <si>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</si>
  <si>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</si>
  <si>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</si>
  <si>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</si>
  <si>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</si>
  <si>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</si>
  <si>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</si>
  <si>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</si>
  <si>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</si>
  <si>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</si>
  <si>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</si>
  <si>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</si>
  <si>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</si>
  <si>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</si>
  <si>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</si>
  <si>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</si>
  <si>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</si>
  <si>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</si>
  <si>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</si>
  <si>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</si>
  <si>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</si>
  <si>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</si>
  <si>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</si>
  <si>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</si>
  <si>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</si>
  <si>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</si>
  <si>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</si>
  <si>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</si>
  <si>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</si>
  <si>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</si>
  <si>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</si>
  <si>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</si>
  <si>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</si>
  <si>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</si>
  <si>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</si>
  <si>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</si>
  <si>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</si>
  <si>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</si>
  <si>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</si>
  <si>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</si>
  <si>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</si>
  <si>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</si>
  <si>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</si>
  <si>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</si>
  <si>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</si>
  <si>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</si>
  <si>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</si>
  <si>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</si>
  <si>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</si>
  <si>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</si>
  <si>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</si>
  <si>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</si>
  <si>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</si>
  <si>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</si>
  <si>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</si>
  <si>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</si>
  <si>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</si>
  <si>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</si>
  <si>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</si>
  <si>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</si>
  <si>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</si>
  <si>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</si>
  <si>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</si>
  <si>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</si>
  <si>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</si>
  <si>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</si>
  <si>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</si>
  <si>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</si>
  <si>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</si>
  <si>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</si>
  <si>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</si>
  <si>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</si>
  <si>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</si>
  <si>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</si>
  <si>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</si>
  <si>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</si>
  <si>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</si>
  <si>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</si>
  <si>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</si>
  <si>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</si>
  <si>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</si>
  <si>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</si>
  <si>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</si>
  <si>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</si>
  <si>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</si>
  <si>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</si>
  <si>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</si>
  <si>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</si>
  <si>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</si>
  <si>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</si>
  <si>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</si>
  <si>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</si>
  <si>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</si>
  <si>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</si>
  <si>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</si>
  <si>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</si>
  <si>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</si>
  <si>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</si>
  <si>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</si>
  <si>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</si>
  <si>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</si>
  <si>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</si>
  <si>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</si>
  <si>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</si>
  <si>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</si>
  <si>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</si>
  <si>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</si>
  <si>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</si>
  <si>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</si>
  <si>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</si>
  <si>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</si>
  <si>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</si>
  <si>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</si>
  <si>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</si>
  <si>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</si>
  <si>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</si>
  <si>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</si>
  <si>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</si>
  <si>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</si>
  <si>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</si>
  <si>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</si>
  <si>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</si>
  <si>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</si>
  <si>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</si>
  <si>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</si>
  <si>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</si>
  <si>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</si>
  <si>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</si>
  <si>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</si>
  <si>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</si>
  <si>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</si>
  <si>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</si>
  <si>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</si>
  <si>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</si>
  <si>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</si>
  <si>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</si>
  <si>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</si>
  <si>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</si>
  <si>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</si>
  <si>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</si>
  <si>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</si>
  <si>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</si>
  <si>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</si>
  <si>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</si>
  <si>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</si>
  <si>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</si>
  <si>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</si>
  <si>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</si>
  <si>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</si>
  <si>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</si>
  <si>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</si>
  <si>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</si>
  <si>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</si>
  <si>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</si>
  <si>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</si>
  <si>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</si>
  <si>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</si>
  <si>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</si>
  <si>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</si>
  <si>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</si>
  <si>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</si>
  <si>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</si>
  <si>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</si>
  <si>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</si>
  <si>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</si>
  <si>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</si>
  <si>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</si>
  <si>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</si>
  <si>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</si>
  <si>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</si>
  <si>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</si>
  <si>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</si>
  <si>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</si>
  <si>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</si>
  <si>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</si>
  <si>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</si>
  <si>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</si>
  <si>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</si>
  <si>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</si>
  <si>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</si>
  <si>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</si>
  <si>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</si>
  <si>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</si>
  <si>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</si>
  <si>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</si>
  <si>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</si>
  <si>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</si>
  <si>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</si>
  <si>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</si>
  <si>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</si>
  <si>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</si>
  <si>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</si>
  <si>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</si>
  <si>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</si>
  <si>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</si>
  <si>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</si>
  <si>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</si>
  <si>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</si>
  <si>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</si>
  <si>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</si>
  <si>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</si>
  <si>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</si>
  <si>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</si>
  <si>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</si>
  <si>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</si>
  <si>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</si>
  <si>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</si>
  <si>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</si>
  <si>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</si>
  <si>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</si>
  <si>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</si>
  <si>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</si>
  <si>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</si>
  <si>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</si>
  <si>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</si>
  <si>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</si>
  <si>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</si>
  <si>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</si>
  <si>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</si>
  <si>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</si>
  <si>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</si>
  <si>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</si>
  <si>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</si>
  <si>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</si>
  <si>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</si>
  <si>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</si>
  <si>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</si>
  <si>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</si>
  <si>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</si>
  <si>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</si>
  <si>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</si>
  <si>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</si>
  <si>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</si>
  <si>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</si>
  <si>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</si>
  <si>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</si>
  <si>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</si>
  <si>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</si>
  <si>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</si>
  <si>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</si>
  <si>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</si>
  <si>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</si>
  <si>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</si>
  <si>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</si>
  <si>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</si>
  <si>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</si>
  <si>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</si>
  <si>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</si>
  <si>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</si>
  <si>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</si>
  <si>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</si>
  <si>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</si>
  <si>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</si>
  <si>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</si>
  <si>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</si>
  <si>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</si>
  <si>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</si>
  <si>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</si>
  <si>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</si>
  <si>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</si>
  <si>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</si>
  <si>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</si>
  <si>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</si>
  <si>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</si>
  <si>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</si>
  <si>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</si>
  <si>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</si>
  <si>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</si>
  <si>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</si>
  <si>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</si>
  <si>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</si>
  <si>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</si>
  <si>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</si>
  <si>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</si>
  <si>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</si>
  <si>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</si>
  <si>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</si>
  <si>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</si>
  <si>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</si>
  <si>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</si>
  <si>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</si>
  <si>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</si>
  <si>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</si>
  <si>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</si>
  <si>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</si>
  <si>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</si>
  <si>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</si>
  <si>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</si>
  <si>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</si>
  <si>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</si>
  <si>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</si>
  <si>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</si>
  <si>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</si>
  <si>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</si>
  <si>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</si>
  <si>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</si>
  <si>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</si>
  <si>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</si>
  <si>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</si>
  <si>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</si>
  <si>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</si>
  <si>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</si>
  <si>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</si>
  <si>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</si>
  <si>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</si>
  <si>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</si>
  <si>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</si>
  <si>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</si>
  <si>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</si>
  <si>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</si>
  <si>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</si>
  <si>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</si>
  <si>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</si>
  <si>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</si>
  <si>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</si>
  <si>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</si>
  <si>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</si>
  <si>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</si>
  <si>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</si>
  <si>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</si>
  <si>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</si>
  <si>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</si>
  <si>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</si>
  <si>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</si>
  <si>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</si>
  <si>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</si>
  <si>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</si>
  <si>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</si>
  <si>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</si>
  <si>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</si>
  <si>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</si>
  <si>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</si>
  <si>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</si>
  <si>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</si>
  <si>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</si>
  <si>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</si>
  <si>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</si>
  <si>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</si>
  <si>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</si>
  <si>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</si>
  <si>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</si>
  <si>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</si>
  <si>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</si>
  <si>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</si>
  <si>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</si>
  <si>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</si>
  <si>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</si>
  <si>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</si>
  <si>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</si>
  <si>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</si>
  <si>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</si>
  <si>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</si>
  <si>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</si>
  <si>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</si>
  <si>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</si>
  <si>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</si>
  <si>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</si>
  <si>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</si>
  <si>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</si>
  <si>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</si>
  <si>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</si>
  <si>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</si>
  <si>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</si>
  <si>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</si>
  <si>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</si>
  <si>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</si>
  <si>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</si>
  <si>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</si>
  <si>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</si>
  <si>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</si>
  <si>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</si>
  <si>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</si>
  <si>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</si>
  <si>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</si>
  <si>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</si>
  <si>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</si>
  <si>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</si>
  <si>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</si>
  <si>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</si>
  <si>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</si>
  <si>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</si>
  <si>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</si>
  <si>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</si>
  <si>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</si>
  <si>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</si>
  <si>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</si>
  <si>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</si>
  <si>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</si>
  <si>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</si>
  <si>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</si>
  <si>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</si>
  <si>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</si>
  <si>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</si>
  <si>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</si>
  <si>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</si>
  <si>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</si>
  <si>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</si>
  <si>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</si>
  <si>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</si>
  <si>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</si>
  <si>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</si>
  <si>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</si>
  <si>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</si>
  <si>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</si>
  <si>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</si>
  <si>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</si>
  <si>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</si>
  <si>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</si>
  <si>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</si>
  <si>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</si>
  <si>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</si>
  <si>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</si>
  <si>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</si>
  <si>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</si>
  <si>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</si>
  <si>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</si>
  <si>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</si>
  <si>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</si>
  <si>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</si>
  <si>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</si>
  <si>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</si>
  <si>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</si>
  <si>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</si>
  <si>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</si>
  <si>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</si>
  <si>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</si>
  <si>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</si>
  <si>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</si>
  <si>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</si>
  <si>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</si>
  <si>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</si>
  <si>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</si>
  <si>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</si>
  <si>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</si>
  <si>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</si>
  <si>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</si>
  <si>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</si>
  <si>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</si>
  <si>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</si>
  <si>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</si>
  <si>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</si>
  <si>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</si>
  <si>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</si>
  <si>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</si>
  <si>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</si>
  <si>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</si>
  <si>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</si>
  <si>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</si>
  <si>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</si>
  <si>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</si>
  <si>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</si>
  <si>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</si>
  <si>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</si>
  <si>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</si>
  <si>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</si>
  <si>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</si>
  <si>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</si>
  <si>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</si>
  <si>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</si>
  <si>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</si>
  <si>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</si>
  <si>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</si>
  <si>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</si>
  <si>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</si>
  <si>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</si>
  <si>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</si>
  <si>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</si>
  <si>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</si>
  <si>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</si>
  <si>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</si>
  <si>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</si>
  <si>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</si>
  <si>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</si>
  <si>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</si>
  <si>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</si>
  <si>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</si>
  <si>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</si>
  <si>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</si>
  <si>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</si>
  <si>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</si>
  <si>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</si>
  <si>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</si>
  <si>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</si>
  <si>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</si>
  <si>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</si>
  <si>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</si>
  <si>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</si>
  <si>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</si>
  <si>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</si>
  <si>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</si>
  <si>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</si>
  <si>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</si>
  <si>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</si>
  <si>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</si>
  <si>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</si>
  <si>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</si>
  <si>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</si>
  <si>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</si>
  <si>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</si>
  <si>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</si>
  <si>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</si>
  <si>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</si>
  <si>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</si>
  <si>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</si>
  <si>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</si>
  <si>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</si>
  <si>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</si>
  <si>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</si>
  <si>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</si>
  <si>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</si>
  <si>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</si>
  <si>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</si>
  <si>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</si>
  <si>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</si>
  <si>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</si>
  <si>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</si>
  <si>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</si>
  <si>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</si>
  <si>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</si>
  <si>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</si>
  <si>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</si>
  <si>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</si>
  <si>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</si>
  <si>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</si>
  <si>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</si>
  <si>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</si>
  <si>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</si>
  <si>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</si>
  <si>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</si>
  <si>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</si>
  <si>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</si>
  <si>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</si>
  <si>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</si>
  <si>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</si>
  <si>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</si>
  <si>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</si>
  <si>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</si>
  <si>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</si>
  <si>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</si>
  <si>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</si>
  <si>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</si>
  <si>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</si>
  <si>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</si>
  <si>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</si>
  <si>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</si>
  <si>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</si>
  <si>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</si>
  <si>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</si>
  <si>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</si>
  <si>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</si>
  <si>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</si>
  <si>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</si>
  <si>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</si>
  <si>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</si>
  <si>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</si>
  <si>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</si>
  <si>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</si>
  <si>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</si>
  <si>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</si>
  <si>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</si>
  <si>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</si>
  <si>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</si>
  <si>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</si>
  <si>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</si>
  <si>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</si>
  <si>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</si>
  <si>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</si>
  <si>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</si>
  <si>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</si>
  <si>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</si>
  <si>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</si>
  <si>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</si>
  <si>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</si>
  <si>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</si>
  <si>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</si>
  <si>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</si>
  <si>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</si>
  <si>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</si>
  <si>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</si>
  <si>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</si>
  <si>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</si>
  <si>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</si>
  <si>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</si>
  <si>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</si>
  <si>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</si>
  <si>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</si>
  <si>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</si>
  <si>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</si>
  <si>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</si>
  <si>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</si>
  <si>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</si>
  <si>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</si>
  <si>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</si>
  <si>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</si>
  <si>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</si>
  <si>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</si>
  <si>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</si>
  <si>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</si>
  <si>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</si>
  <si>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</si>
  <si>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</si>
  <si>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</si>
  <si>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</si>
  <si>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</si>
  <si>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</si>
  <si>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</si>
  <si>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</si>
  <si>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</si>
  <si>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</si>
  <si>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</si>
  <si>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</si>
  <si>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</si>
  <si>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</si>
  <si>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</si>
  <si>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</si>
  <si>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</si>
  <si>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</si>
  <si>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</si>
  <si>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</si>
  <si>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</si>
  <si>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</si>
  <si>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</si>
  <si>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</si>
  <si>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</si>
  <si>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</si>
  <si>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</si>
  <si>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</si>
  <si>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</si>
  <si>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</si>
  <si>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</si>
  <si>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</si>
  <si>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</si>
  <si>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</si>
  <si>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</si>
  <si>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</si>
  <si>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</si>
  <si>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</si>
  <si>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</si>
  <si>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</si>
  <si>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</si>
  <si>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</si>
  <si>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</si>
  <si>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</si>
  <si>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</si>
  <si>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</si>
  <si>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</si>
  <si>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</si>
  <si>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</si>
  <si>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</si>
  <si>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</si>
  <si>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</si>
  <si>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</si>
  <si>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</si>
  <si>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</si>
  <si>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</si>
  <si>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</si>
  <si>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</si>
  <si>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</si>
  <si>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</si>
  <si>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</si>
  <si>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</si>
  <si>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</si>
  <si>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</si>
  <si>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</si>
  <si>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</si>
  <si>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</si>
  <si>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</si>
  <si>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</si>
  <si>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</si>
  <si>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</si>
  <si>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</si>
  <si>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</si>
  <si>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</si>
  <si>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</si>
  <si>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</si>
  <si>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</si>
  <si>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</si>
  <si>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</si>
  <si>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</si>
  <si>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</si>
  <si>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</si>
  <si>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</si>
  <si>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</si>
  <si>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</si>
  <si>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</si>
  <si>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</si>
  <si>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</si>
  <si>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</si>
  <si>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</si>
  <si>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</si>
  <si>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</si>
  <si>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</si>
  <si>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</si>
  <si>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</si>
  <si>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</si>
  <si>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</si>
  <si>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</si>
  <si>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</si>
  <si>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</si>
  <si>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</si>
  <si>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</si>
  <si>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</si>
  <si>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</si>
  <si>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</si>
  <si>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</si>
  <si>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</si>
  <si>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</si>
  <si>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</si>
  <si>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</si>
  <si>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</si>
  <si>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</si>
  <si>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</si>
  <si>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</si>
  <si>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</si>
  <si>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</si>
  <si>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</si>
  <si>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</si>
  <si>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</si>
  <si>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</si>
  <si>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</si>
  <si>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</si>
  <si>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</si>
  <si>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</si>
  <si>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</si>
  <si>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</si>
  <si>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</si>
  <si>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</si>
  <si>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</si>
  <si>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</si>
  <si>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</si>
  <si>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</si>
  <si>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</si>
  <si>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</si>
  <si>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</si>
  <si>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</si>
  <si>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</si>
  <si>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</si>
  <si>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</si>
  <si>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</si>
  <si>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</si>
  <si>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</si>
  <si>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</si>
  <si>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</si>
  <si>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</si>
  <si>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</si>
  <si>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</si>
  <si>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</si>
  <si>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</si>
  <si>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</si>
  <si>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</si>
  <si>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</si>
  <si>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</si>
  <si>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</si>
  <si>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</si>
  <si>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</si>
  <si>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</si>
  <si>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</si>
  <si>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</si>
  <si>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</si>
  <si>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</si>
  <si>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</si>
  <si>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</si>
  <si>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</si>
  <si>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</si>
  <si>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</si>
  <si>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</si>
  <si>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</si>
  <si>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</si>
  <si>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</si>
  <si>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</si>
  <si>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</si>
  <si>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</si>
  <si>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</si>
  <si>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</si>
  <si>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</si>
  <si>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</si>
  <si>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</si>
  <si>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</si>
  <si>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</si>
  <si>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</si>
  <si>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</si>
  <si>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</si>
  <si>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</si>
  <si>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</si>
  <si>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</si>
  <si>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</si>
  <si>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</si>
  <si>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</si>
  <si>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</si>
  <si>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</si>
  <si>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</si>
  <si>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</si>
  <si>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</si>
  <si>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</si>
  <si>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</si>
  <si>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</si>
  <si>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</si>
  <si>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</si>
  <si>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</si>
  <si>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</si>
  <si>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</si>
  <si>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</si>
  <si>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</si>
  <si>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</si>
  <si>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</si>
  <si>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</si>
  <si>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</si>
  <si>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</si>
  <si>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</si>
  <si>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</si>
  <si>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</si>
  <si>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</si>
  <si>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</si>
  <si>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</si>
  <si>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</si>
  <si>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</si>
  <si>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</si>
  <si>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</si>
  <si>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</si>
  <si>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</si>
  <si>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</si>
  <si>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</si>
  <si>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</si>
  <si>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</si>
  <si>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</si>
  <si>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</si>
  <si>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</si>
  <si>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</si>
  <si>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</si>
  <si>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</si>
  <si>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</si>
  <si>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</si>
  <si>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</si>
  <si>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</si>
  <si>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</si>
  <si>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</si>
  <si>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</si>
  <si>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</si>
  <si>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</si>
  <si>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</si>
  <si>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</si>
  <si>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</si>
  <si>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</si>
  <si>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</si>
  <si>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</si>
  <si>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</si>
  <si>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</si>
  <si>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</si>
  <si>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</si>
  <si>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</si>
  <si>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</si>
  <si>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</si>
  <si>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</si>
  <si>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</si>
  <si>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</si>
  <si>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</si>
  <si>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</si>
  <si>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</si>
  <si>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</si>
  <si>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</si>
  <si>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</si>
  <si>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</si>
  <si>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</si>
  <si>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</si>
  <si>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</si>
  <si>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</si>
  <si>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</si>
  <si>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</si>
  <si>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</si>
  <si>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</si>
  <si>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</si>
  <si>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</si>
  <si>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</si>
  <si>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</si>
  <si>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</si>
  <si>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</si>
  <si>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</si>
  <si>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</si>
  <si>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</si>
  <si>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</si>
  <si>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</si>
  <si>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</si>
  <si>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</si>
  <si>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</si>
  <si>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</si>
  <si>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</si>
  <si>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</si>
  <si>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</si>
  <si>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</si>
  <si>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</si>
  <si>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</si>
  <si>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</si>
  <si>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</si>
  <si>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</si>
  <si>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</si>
  <si>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</si>
  <si>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</si>
  <si>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</si>
  <si>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</si>
  <si>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</si>
  <si>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</si>
  <si>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</si>
  <si>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</si>
  <si>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</si>
  <si>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</si>
  <si>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</si>
  <si>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</si>
  <si>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</si>
  <si>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</si>
  <si>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</si>
  <si>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</si>
  <si>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</si>
  <si>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</si>
  <si>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</si>
  <si>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</si>
  <si>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</si>
  <si>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</si>
  <si>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</si>
  <si>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</si>
  <si>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</si>
  <si>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</si>
  <si>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</si>
  <si>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</si>
  <si>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</si>
  <si>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</si>
  <si>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</si>
  <si>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</si>
  <si>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</si>
  <si>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</si>
  <si>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</si>
  <si>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</si>
  <si>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</si>
  <si>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</si>
  <si>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</si>
  <si>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</si>
  <si>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</si>
  <si>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</si>
  <si>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</si>
  <si>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</si>
  <si>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</si>
  <si>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</si>
  <si>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</si>
  <si>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</si>
  <si>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</si>
  <si>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</si>
  <si>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</si>
  <si>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</si>
  <si>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</si>
  <si>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</si>
  <si>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</si>
  <si>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</si>
  <si>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</si>
  <si>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</si>
  <si>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</si>
  <si>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</si>
  <si>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</si>
  <si>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</si>
  <si>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</si>
  <si>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</si>
  <si>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</si>
  <si>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</si>
  <si>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</si>
  <si>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</si>
  <si>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</si>
  <si>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</si>
  <si>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</si>
  <si>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</si>
  <si>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</si>
  <si>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</si>
  <si>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</si>
  <si>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</si>
  <si>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</si>
  <si>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</si>
  <si>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</si>
  <si>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</si>
  <si>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</si>
  <si>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</si>
  <si>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</si>
  <si>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</si>
  <si>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</si>
  <si>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</si>
  <si>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</si>
  <si>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</si>
  <si>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</si>
  <si>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</si>
  <si>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</si>
  <si>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</si>
  <si>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</si>
  <si>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</si>
  <si>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</si>
  <si>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</si>
  <si>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</si>
  <si>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</si>
  <si>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</si>
  <si>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</si>
  <si>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</si>
  <si>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</si>
  <si>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</si>
  <si>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</si>
  <si>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</si>
  <si>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</si>
  <si>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</si>
  <si>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</si>
  <si>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</si>
  <si>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</si>
  <si>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</si>
  <si>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</si>
  <si>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</si>
  <si>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</si>
  <si>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</si>
  <si>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</si>
  <si>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</si>
  <si>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</si>
  <si>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</si>
  <si>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</si>
  <si>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</si>
  <si>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</si>
  <si>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</si>
  <si>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</si>
  <si>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</si>
  <si>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</si>
  <si>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</si>
  <si>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</si>
  <si>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</si>
  <si>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</si>
  <si>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</si>
  <si>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</si>
  <si>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</si>
  <si>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</si>
  <si>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</si>
  <si>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</si>
  <si>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</si>
  <si>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</si>
  <si>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</si>
  <si>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</si>
  <si>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</si>
  <si>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</si>
  <si>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</si>
  <si>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</si>
  <si>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</si>
  <si>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</si>
  <si>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</si>
  <si>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</si>
  <si>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</si>
  <si>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</si>
  <si>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</si>
  <si>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</si>
  <si>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</si>
  <si>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</si>
  <si>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</si>
  <si>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</si>
  <si>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</si>
  <si>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</si>
  <si>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</si>
  <si>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</si>
  <si>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</si>
  <si>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</si>
  <si>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</si>
  <si>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</si>
  <si>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</si>
  <si>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</si>
  <si>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</si>
  <si>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</si>
  <si>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</si>
  <si>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</si>
  <si>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</si>
  <si>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</si>
  <si>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</si>
  <si>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</si>
  <si>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</si>
  <si>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</si>
  <si>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</si>
  <si>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</si>
  <si>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</si>
  <si>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</si>
  <si>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</si>
  <si>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</si>
  <si>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</si>
  <si>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</si>
  <si>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</si>
  <si>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</si>
  <si>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</si>
  <si>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</si>
  <si>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</si>
  <si>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</si>
  <si>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</si>
  <si>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</si>
  <si>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</si>
  <si>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</si>
  <si>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</si>
  <si>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</si>
  <si>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</si>
  <si>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</si>
  <si>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</si>
  <si>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</si>
  <si>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</si>
  <si>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</si>
  <si>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</si>
  <si>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</si>
  <si>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</si>
  <si>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</si>
  <si>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</si>
  <si>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</si>
  <si>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</si>
  <si>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</si>
  <si>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</si>
  <si>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</si>
  <si>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</si>
  <si>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</si>
  <si>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</si>
  <si>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</si>
  <si>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</si>
  <si>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</si>
  <si>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</si>
  <si>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</si>
  <si>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</si>
  <si>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</si>
  <si>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</si>
  <si>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</si>
  <si>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</si>
  <si>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</si>
  <si>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</si>
  <si>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</si>
  <si>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</si>
  <si>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</si>
  <si>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</si>
  <si>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</si>
  <si>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</si>
  <si>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</si>
  <si>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</si>
  <si>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</si>
  <si>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</si>
  <si>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</si>
  <si>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</si>
  <si>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</si>
  <si>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</si>
  <si>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</si>
  <si>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</si>
  <si>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</si>
  <si>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</si>
  <si>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</si>
  <si>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</si>
  <si>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</si>
  <si>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</si>
  <si>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</si>
  <si>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</si>
  <si>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</si>
  <si>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</si>
  <si>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</si>
  <si>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</si>
  <si>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</si>
  <si>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</si>
  <si>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</si>
  <si>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</si>
  <si>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</si>
  <si>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</si>
  <si>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</si>
  <si>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</si>
  <si>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</si>
  <si>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</si>
  <si>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</si>
  <si>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</si>
  <si>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</si>
  <si>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</si>
  <si>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</si>
  <si>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</si>
  <si>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</si>
  <si>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</si>
  <si>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</si>
  <si>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</si>
  <si>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</si>
  <si>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</si>
  <si>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</si>
  <si>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</si>
  <si>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</si>
  <si>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</si>
  <si>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</si>
  <si>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</si>
  <si>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</si>
  <si>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</si>
  <si>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</si>
  <si>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</si>
  <si>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</si>
  <si>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</si>
  <si>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</si>
  <si>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</si>
  <si>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</si>
  <si>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</si>
  <si>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</si>
  <si>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</si>
  <si>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</si>
  <si>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</si>
  <si>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</si>
  <si>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</si>
  <si>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</si>
  <si>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</si>
  <si>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</si>
  <si>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</si>
  <si>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</si>
  <si>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</si>
  <si>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</si>
  <si>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</si>
  <si>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</si>
  <si>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</si>
  <si>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</si>
  <si>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</si>
  <si>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</si>
  <si>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</si>
  <si>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</si>
  <si>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</si>
  <si>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</si>
  <si>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</si>
  <si>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</si>
  <si>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</si>
  <si>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</si>
  <si>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</si>
  <si>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</si>
  <si>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</si>
  <si>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</si>
  <si>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</si>
  <si>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</si>
  <si>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</si>
  <si>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</si>
  <si>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</si>
  <si>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</si>
  <si>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</si>
  <si>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</si>
  <si>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</si>
  <si>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</si>
  <si>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</si>
  <si>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</si>
  <si>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</si>
  <si>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</si>
  <si>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</si>
  <si>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</si>
  <si>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</si>
  <si>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</si>
  <si>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</si>
  <si>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</si>
  <si>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</si>
  <si>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</si>
  <si>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</si>
  <si>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</si>
  <si>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</si>
  <si>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</si>
  <si>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</si>
  <si>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</si>
  <si>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</si>
  <si>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</si>
  <si>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</si>
  <si>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</si>
  <si>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</si>
  <si>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</si>
  <si>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</si>
  <si>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</si>
  <si>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</si>
  <si>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</si>
  <si>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</si>
  <si>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</si>
  <si>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</si>
  <si>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</si>
  <si>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</si>
  <si>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</si>
  <si>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</si>
  <si>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</si>
  <si>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</si>
  <si>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</si>
  <si>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</si>
  <si>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</si>
  <si>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</si>
  <si>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</si>
  <si>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</si>
  <si>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</si>
  <si>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</si>
  <si>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</si>
  <si>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</si>
  <si>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</si>
  <si>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</si>
  <si>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</si>
  <si>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</si>
  <si>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</si>
  <si>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</si>
  <si>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</si>
  <si>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</si>
  <si>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</si>
  <si>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</si>
  <si>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</si>
  <si>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</si>
  <si>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</si>
  <si>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</si>
  <si>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</si>
  <si>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</si>
  <si>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</si>
  <si>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</si>
  <si>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</si>
  <si>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</si>
  <si>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</si>
  <si>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</si>
  <si>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</si>
  <si>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</si>
  <si>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</si>
  <si>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</si>
  <si>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</si>
  <si>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</si>
  <si>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</si>
  <si>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</si>
  <si>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</si>
  <si>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</si>
  <si>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</si>
  <si>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</si>
  <si>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</si>
  <si>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</si>
  <si>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</si>
  <si>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</si>
  <si>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</si>
  <si>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</si>
  <si>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</si>
  <si>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</si>
  <si>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</si>
  <si>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</si>
  <si>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</si>
  <si>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</si>
  <si>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</si>
  <si>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</si>
  <si>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</si>
  <si>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</si>
  <si>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</si>
  <si>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</si>
  <si>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</si>
  <si>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</si>
  <si>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</si>
  <si>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</si>
  <si>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</si>
  <si>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</si>
  <si>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</si>
  <si>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</si>
  <si>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</si>
  <si>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</si>
  <si>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</si>
  <si>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</si>
  <si>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</si>
  <si>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</si>
  <si>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</si>
  <si>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</si>
  <si>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</si>
  <si>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</si>
  <si>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</si>
  <si>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</si>
  <si>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</si>
  <si>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</si>
  <si>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</si>
  <si>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</si>
  <si>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</si>
  <si>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</si>
  <si>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</si>
  <si>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</si>
  <si>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</si>
  <si>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</si>
  <si>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</si>
  <si>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</si>
  <si>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</si>
  <si>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</si>
  <si>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</si>
  <si>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</si>
  <si>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</si>
  <si>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</si>
  <si>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</si>
  <si>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</si>
  <si>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</si>
  <si>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</si>
  <si>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</si>
  <si>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</si>
  <si>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</si>
  <si>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</si>
  <si>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</si>
  <si>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</si>
  <si>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</si>
  <si>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</si>
  <si>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</si>
  <si>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</si>
  <si>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</si>
  <si>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</si>
  <si>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</si>
  <si>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</si>
  <si>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</si>
  <si>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</si>
  <si>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</si>
  <si>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</si>
  <si>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</si>
  <si>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</si>
  <si>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</si>
  <si>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</si>
  <si>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</si>
  <si>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</si>
  <si>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</si>
  <si>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</si>
  <si>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</si>
  <si>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</si>
  <si>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</si>
  <si>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</si>
  <si>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</si>
  <si>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</si>
  <si>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</si>
  <si>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</si>
  <si>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</si>
  <si>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</si>
  <si>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</si>
  <si>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</si>
  <si>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</si>
  <si>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</si>
  <si>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</si>
  <si>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</si>
  <si>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</si>
  <si>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</si>
  <si>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</si>
  <si>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</si>
  <si>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</si>
  <si>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</si>
  <si>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</si>
  <si>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</si>
  <si>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</si>
  <si>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</si>
  <si>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</si>
  <si>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</si>
  <si>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</si>
  <si>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</si>
  <si>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</si>
  <si>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</si>
  <si>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</si>
  <si>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</si>
  <si>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</si>
  <si>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</si>
  <si>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</si>
  <si>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</si>
  <si>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</si>
  <si>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</si>
  <si>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</si>
  <si>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</si>
  <si>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</si>
  <si>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</si>
  <si>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</si>
  <si>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</si>
  <si>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</si>
  <si>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</si>
  <si>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</si>
  <si>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</si>
  <si>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</si>
  <si>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</si>
  <si>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</si>
  <si>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</si>
  <si>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</si>
  <si>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</si>
  <si>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</si>
  <si>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</si>
  <si>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</si>
  <si>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</si>
  <si>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</si>
  <si>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</si>
  <si>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</si>
  <si>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</si>
  <si>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</si>
  <si>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</si>
  <si>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</si>
  <si>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</si>
  <si>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</si>
  <si>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</si>
  <si>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</si>
  <si>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</si>
  <si>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</si>
  <si>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</si>
  <si>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</si>
  <si>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</si>
  <si>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</si>
  <si>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</si>
  <si>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</si>
  <si>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</si>
  <si>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</si>
  <si>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</si>
  <si>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</si>
  <si>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</si>
  <si>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</si>
  <si>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</si>
  <si>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</si>
  <si>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</si>
  <si>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</si>
  <si>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</si>
  <si>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</si>
  <si>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</si>
  <si>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</si>
  <si>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</si>
  <si>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</si>
  <si>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</si>
  <si>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</si>
  <si>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</si>
  <si>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</si>
  <si>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</si>
  <si>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</si>
  <si>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</si>
  <si>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</si>
  <si>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</si>
  <si>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</si>
  <si>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</si>
  <si>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</si>
  <si>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</si>
  <si>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</si>
  <si>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</si>
  <si>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</si>
  <si>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</si>
  <si>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</si>
  <si>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</si>
  <si>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</si>
  <si>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</si>
  <si>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</si>
  <si>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</si>
  <si>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</si>
  <si>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</si>
  <si>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</si>
  <si>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</si>
  <si>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</si>
  <si>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</si>
  <si>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</si>
  <si>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</si>
  <si>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</si>
  <si>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</si>
  <si>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</si>
  <si>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</si>
  <si>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</si>
  <si>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</si>
  <si>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</si>
  <si>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</si>
  <si>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</si>
  <si>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</si>
  <si>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</si>
  <si>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</si>
  <si>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</si>
  <si>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</si>
  <si>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</si>
  <si>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</si>
  <si>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</si>
  <si>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</si>
  <si>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</si>
  <si>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</si>
  <si>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</si>
  <si>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</si>
  <si>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</si>
  <si>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</si>
  <si>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</si>
  <si>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</si>
  <si>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</si>
  <si>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</si>
  <si>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</si>
  <si>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</si>
  <si>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</si>
  <si>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</si>
  <si>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</si>
  <si>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</si>
  <si>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</si>
  <si>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</si>
  <si>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</si>
  <si>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</si>
  <si>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</si>
  <si>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</si>
  <si>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</si>
  <si>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</si>
  <si>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</si>
  <si>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</si>
  <si>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</si>
  <si>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</si>
  <si>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</si>
  <si>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</si>
  <si>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</si>
  <si>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</si>
  <si>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</si>
  <si>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</si>
  <si>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</si>
  <si>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</si>
  <si>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</si>
  <si>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</si>
  <si>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</si>
  <si>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</si>
  <si>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</si>
  <si>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</si>
  <si>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</si>
  <si>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</si>
  <si>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</si>
  <si>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</si>
  <si>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</si>
  <si>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</si>
  <si>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</si>
  <si>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</si>
  <si>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</si>
  <si>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</si>
  <si>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</si>
  <si>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</si>
  <si>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</si>
  <si>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</si>
  <si>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</si>
  <si>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</si>
  <si>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</si>
  <si>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</si>
  <si>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</si>
  <si>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</si>
  <si>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</si>
  <si>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</si>
  <si>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</si>
  <si>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</si>
  <si>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</si>
  <si>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</si>
  <si>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</si>
  <si>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</si>
  <si>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</si>
  <si>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</si>
  <si>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</si>
  <si>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</si>
  <si>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</si>
  <si>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</si>
  <si>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</si>
  <si>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</si>
  <si>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</si>
  <si>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</si>
  <si>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</si>
  <si>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</si>
  <si>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</si>
  <si>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</si>
  <si>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</si>
  <si>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</si>
  <si>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</si>
  <si>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</si>
  <si>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</si>
  <si>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</si>
  <si>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</si>
  <si>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</si>
  <si>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</si>
  <si>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</si>
  <si>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</si>
  <si>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</si>
  <si>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</si>
  <si>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</si>
  <si>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</si>
  <si>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</si>
  <si>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</si>
  <si>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</si>
  <si>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</si>
  <si>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</si>
  <si>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</si>
  <si>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</si>
  <si>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</si>
  <si>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</si>
  <si>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</si>
  <si>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</si>
  <si>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</si>
  <si>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</si>
  <si>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</si>
  <si>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</si>
  <si>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</si>
  <si>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</si>
  <si>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</si>
  <si>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</si>
  <si>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</si>
  <si>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</si>
  <si>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</si>
  <si>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</si>
  <si>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</si>
  <si>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</si>
  <si>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</si>
  <si>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</si>
  <si>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</si>
  <si>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</si>
  <si>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</si>
  <si>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</si>
  <si>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</si>
  <si>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</si>
  <si>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</si>
  <si>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</si>
  <si>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</si>
  <si>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</si>
  <si>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</si>
  <si>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</si>
  <si>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</si>
  <si>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</si>
  <si>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</si>
  <si>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</si>
  <si>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</si>
  <si>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</si>
  <si>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</si>
  <si>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</si>
  <si>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</si>
  <si>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</si>
  <si>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</si>
  <si>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</si>
  <si>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</si>
  <si>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</si>
  <si>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</si>
  <si>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</si>
  <si>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</si>
  <si>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</si>
  <si>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</si>
  <si>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</si>
  <si>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</si>
  <si>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</si>
  <si>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</si>
  <si>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</si>
  <si>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</si>
  <si>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</si>
  <si>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</si>
  <si>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</si>
  <si>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</si>
  <si>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</si>
  <si>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</si>
  <si>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</si>
  <si>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</si>
  <si>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</si>
  <si>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</si>
  <si>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</si>
  <si>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</si>
  <si>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</si>
  <si>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</si>
  <si>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</si>
  <si>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</si>
  <si>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</si>
  <si>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</si>
  <si>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</si>
  <si>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</si>
  <si>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</si>
  <si>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</si>
  <si>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</si>
  <si>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</si>
  <si>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</si>
  <si>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</si>
  <si>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</si>
  <si>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</si>
  <si>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</si>
  <si>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</si>
  <si>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</si>
  <si>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</si>
  <si>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</si>
  <si>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</si>
  <si>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</si>
  <si>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</si>
  <si>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</si>
  <si>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</si>
  <si>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</si>
  <si>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</si>
  <si>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</si>
  <si>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</si>
  <si>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</si>
  <si>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</si>
  <si>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</si>
  <si>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</si>
  <si>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</si>
  <si>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</si>
  <si>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</si>
  <si>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</si>
  <si>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</si>
  <si>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</si>
  <si>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</si>
  <si>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</si>
  <si>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</si>
  <si>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</si>
  <si>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</si>
  <si>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</si>
  <si>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</si>
  <si>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</si>
  <si>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</si>
  <si>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</si>
  <si>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</si>
  <si>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</si>
  <si>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</si>
  <si>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</si>
  <si>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</si>
  <si>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</si>
  <si>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</si>
  <si>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</si>
  <si>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</si>
  <si>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</si>
  <si>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</si>
  <si>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</si>
  <si>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</si>
  <si>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</si>
  <si>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</si>
  <si>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</si>
  <si>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</si>
  <si>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</si>
  <si>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</si>
  <si>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</si>
  <si>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</si>
  <si>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</si>
  <si>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</si>
  <si>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</si>
  <si>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</si>
  <si>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</si>
  <si>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</si>
  <si>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</si>
  <si>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</si>
  <si>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</si>
  <si>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</si>
  <si>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</si>
  <si>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</si>
  <si>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</si>
  <si>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</si>
  <si>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</si>
  <si>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</si>
  <si>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</si>
  <si>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</si>
  <si>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</si>
  <si>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</si>
  <si>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</si>
  <si>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</si>
  <si>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</si>
  <si>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</si>
  <si>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</si>
  <si>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</si>
  <si>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</si>
  <si>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</si>
  <si>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</si>
  <si>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</si>
  <si>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</si>
  <si>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</si>
  <si>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</si>
  <si>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</si>
  <si>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</si>
  <si>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</si>
  <si>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</si>
  <si>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</si>
  <si>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</si>
  <si>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</si>
  <si>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</si>
  <si>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</si>
  <si>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</si>
  <si>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</si>
  <si>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</si>
  <si>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</si>
  <si>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</si>
  <si>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</si>
  <si>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</si>
  <si>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</si>
  <si>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</si>
  <si>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</si>
  <si>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</si>
  <si>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</si>
  <si>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</si>
  <si>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</si>
  <si>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</si>
  <si>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</si>
  <si>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</si>
  <si>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</si>
  <si>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</si>
  <si>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</si>
  <si>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</si>
  <si>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</si>
  <si>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</si>
  <si>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</si>
  <si>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</si>
  <si>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</si>
  <si>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</si>
  <si>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</si>
  <si>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</si>
  <si>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</si>
  <si>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</si>
  <si>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</si>
  <si>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</si>
  <si>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</si>
  <si>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</si>
  <si>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</si>
  <si>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</si>
  <si>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</si>
  <si>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</si>
  <si>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</si>
  <si>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</si>
  <si>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</si>
  <si>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</si>
  <si>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</si>
  <si>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</si>
  <si>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</si>
  <si>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</si>
  <si>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</si>
  <si>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</si>
  <si>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</si>
  <si>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</si>
  <si>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</si>
  <si>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</si>
  <si>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</si>
  <si>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</si>
  <si>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</si>
  <si>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</si>
  <si>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</si>
  <si>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</si>
  <si>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</si>
  <si>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</si>
  <si>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</si>
  <si>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</si>
  <si>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</si>
  <si>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</si>
  <si>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</si>
  <si>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</si>
  <si>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</si>
  <si>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</si>
  <si>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</si>
  <si>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</si>
  <si>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</si>
  <si>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</si>
  <si>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</si>
  <si>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</si>
  <si>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</si>
  <si>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</si>
  <si>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</si>
  <si>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</si>
  <si>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</si>
  <si>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</si>
  <si>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</si>
  <si>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</si>
  <si>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</si>
  <si>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</si>
  <si>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</si>
  <si>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</si>
  <si>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</si>
  <si>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</si>
  <si>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</si>
  <si>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</si>
  <si>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</si>
  <si>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</si>
  <si>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</si>
  <si>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</si>
  <si>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</si>
  <si>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</si>
  <si>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</si>
  <si>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</si>
  <si>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</si>
  <si>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</si>
  <si>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</si>
  <si>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</si>
  <si>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</si>
  <si>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</si>
  <si>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</si>
  <si>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</si>
  <si>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</si>
  <si>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</si>
  <si>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</si>
  <si>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</si>
  <si>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</si>
  <si>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</si>
  <si>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</si>
  <si>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</si>
  <si>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</si>
  <si>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</si>
  <si>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</si>
  <si>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</si>
  <si>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</si>
  <si>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</si>
  <si>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</si>
  <si>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</si>
  <si>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</si>
  <si>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</si>
  <si>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</si>
  <si>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</si>
  <si>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</si>
  <si>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</si>
  <si>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</si>
  <si>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</si>
  <si>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</si>
  <si>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</si>
  <si>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</si>
  <si>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</si>
  <si>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</si>
  <si>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</si>
  <si>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</si>
  <si>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</si>
  <si>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</si>
  <si>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</si>
  <si>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</si>
  <si>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</si>
  <si>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</si>
  <si>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</si>
  <si>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</si>
  <si>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</si>
  <si>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</si>
  <si>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</si>
  <si>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</si>
  <si>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</si>
  <si>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</si>
  <si>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</si>
  <si>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</si>
  <si>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</si>
  <si>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</si>
  <si>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</si>
  <si>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</si>
  <si>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</si>
  <si>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</si>
  <si>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</si>
  <si>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</si>
  <si>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</si>
  <si>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</si>
  <si>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</si>
  <si>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</si>
  <si>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</si>
  <si>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</si>
  <si>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</si>
  <si>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</si>
  <si>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</si>
  <si>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</si>
  <si>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</si>
  <si>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</si>
  <si>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</si>
  <si>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</si>
  <si>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</si>
  <si>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</si>
  <si>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</si>
  <si>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</si>
  <si>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</si>
  <si>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</si>
  <si>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</si>
  <si>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</si>
  <si>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</si>
  <si>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</si>
  <si>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</si>
  <si>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</si>
  <si>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</si>
  <si>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</si>
  <si>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</si>
  <si>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</si>
  <si>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</si>
  <si>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</si>
  <si>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</si>
  <si>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</si>
  <si>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</si>
  <si>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</si>
  <si>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</si>
  <si>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</si>
  <si>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</si>
  <si>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</si>
  <si>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</si>
  <si>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</si>
  <si>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</si>
  <si>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</si>
  <si>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</si>
  <si>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</si>
  <si>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</si>
  <si>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</si>
  <si>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</si>
  <si>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</si>
  <si>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</si>
  <si>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</si>
  <si>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</si>
  <si>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</si>
  <si>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</si>
  <si>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</si>
  <si>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</si>
  <si>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</si>
  <si>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</si>
  <si>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</si>
  <si>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</si>
  <si>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</si>
  <si>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</si>
  <si>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</si>
  <si>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</si>
  <si>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</si>
  <si>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</si>
  <si>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</si>
  <si>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</si>
  <si>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</si>
  <si>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</si>
  <si>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</si>
  <si>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</si>
  <si>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</si>
  <si>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</si>
  <si>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</si>
  <si>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</si>
  <si>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</si>
  <si>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</si>
  <si>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</si>
  <si>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</si>
  <si>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</si>
  <si>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</si>
  <si>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</si>
  <si>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</si>
  <si>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</si>
  <si>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</si>
  <si>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</si>
  <si>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</si>
  <si>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</si>
  <si>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</si>
  <si>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</si>
  <si>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</si>
  <si>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</si>
  <si>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</si>
  <si>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</si>
  <si>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</si>
  <si>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</si>
  <si>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</si>
  <si>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</si>
  <si>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</si>
  <si>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</si>
  <si>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</si>
  <si>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</si>
  <si>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</si>
  <si>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</si>
  <si>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</si>
  <si>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</si>
  <si>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</si>
  <si>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</si>
  <si>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</si>
  <si>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</si>
  <si>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</si>
  <si>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</si>
  <si>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</si>
  <si>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</si>
  <si>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</si>
  <si>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</si>
  <si>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</si>
  <si>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</si>
  <si>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</si>
  <si>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</si>
  <si>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</si>
  <si>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</si>
  <si>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</si>
  <si>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</si>
  <si>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</si>
  <si>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</si>
  <si>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</si>
  <si>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</si>
  <si>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</si>
  <si>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</si>
  <si>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</si>
  <si>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</si>
  <si>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</si>
  <si>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</si>
  <si>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</si>
  <si>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</si>
  <si>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</si>
  <si>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</si>
  <si>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</si>
  <si>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</si>
  <si>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</si>
  <si>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</si>
  <si>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</si>
  <si>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</si>
  <si>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</si>
  <si>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</si>
  <si>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</si>
  <si>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</si>
  <si>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</si>
  <si>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</si>
  <si>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</si>
  <si>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</si>
  <si>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</si>
  <si>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</si>
  <si>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</si>
  <si>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</si>
  <si>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</si>
  <si>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</si>
  <si>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</si>
  <si>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</si>
  <si>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</si>
  <si>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</si>
  <si>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</si>
  <si>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</si>
  <si>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</si>
  <si>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</si>
  <si>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</si>
  <si>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</si>
  <si>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</si>
  <si>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</si>
  <si>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</si>
  <si>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</si>
  <si>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</si>
  <si>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</si>
  <si>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</si>
  <si>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</si>
  <si>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</si>
  <si>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</si>
  <si>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</si>
  <si>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</si>
  <si>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</si>
  <si>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</si>
  <si>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</si>
  <si>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</si>
  <si>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</si>
  <si>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</si>
  <si>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</si>
  <si>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</si>
  <si>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</si>
  <si>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</si>
  <si>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</si>
  <si>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</si>
  <si>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</si>
  <si>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</si>
  <si>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</si>
  <si>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</si>
  <si>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</si>
  <si>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</si>
  <si>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</si>
  <si>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</si>
  <si>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</si>
  <si>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</si>
  <si>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</si>
  <si>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</si>
  <si>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</si>
  <si>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</si>
  <si>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</si>
  <si>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</si>
  <si>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</si>
  <si>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</si>
  <si>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</si>
  <si>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</si>
  <si>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</si>
  <si>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</si>
  <si>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</si>
  <si>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</si>
  <si>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</si>
  <si>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</si>
  <si>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</si>
  <si>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</si>
  <si>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</si>
  <si>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</si>
  <si>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</si>
  <si>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</si>
  <si>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</si>
  <si>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</si>
  <si>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</si>
  <si>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</si>
  <si>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</si>
  <si>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</si>
  <si>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</si>
  <si>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</si>
  <si>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</si>
  <si>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</si>
  <si>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</si>
  <si>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</si>
  <si>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</si>
  <si>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</si>
  <si>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</si>
  <si>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</si>
  <si>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</si>
  <si>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</si>
  <si>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</si>
  <si>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</si>
  <si>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</si>
  <si>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</si>
  <si>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</si>
  <si>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</si>
  <si>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</si>
  <si>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</si>
  <si>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</si>
  <si>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</si>
  <si>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</si>
  <si>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</si>
  <si>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</si>
  <si>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</si>
  <si>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</si>
  <si>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</si>
  <si>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</si>
  <si>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</si>
  <si>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</si>
  <si>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</si>
  <si>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</si>
  <si>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</si>
  <si>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</si>
  <si>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</si>
  <si>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</si>
  <si>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</si>
  <si>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</si>
  <si>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</si>
  <si>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</si>
  <si>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</si>
  <si>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</si>
  <si>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</si>
  <si>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</si>
  <si>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</si>
  <si>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</si>
  <si>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</si>
  <si>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</si>
  <si>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</si>
  <si>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</si>
  <si>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</si>
  <si>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</si>
  <si>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</si>
  <si>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</si>
  <si>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</si>
  <si>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</si>
  <si>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</si>
  <si>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</si>
  <si>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</si>
  <si>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</si>
  <si>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</si>
  <si>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</si>
  <si>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</si>
  <si>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</si>
  <si>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</si>
  <si>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</si>
  <si>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</si>
  <si>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</si>
  <si>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</si>
  <si>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</si>
  <si>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</si>
  <si>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</si>
  <si>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</si>
  <si>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</si>
  <si>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</si>
  <si>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</si>
  <si>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</si>
  <si>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</si>
  <si>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</si>
  <si>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</si>
  <si>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</si>
  <si>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</si>
  <si>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</si>
  <si>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</si>
  <si>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</si>
  <si>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</si>
  <si>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</si>
  <si>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</si>
  <si>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</si>
  <si>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</si>
  <si>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</si>
  <si>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</si>
  <si>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</si>
  <si>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</si>
  <si>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</si>
  <si>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</si>
  <si>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</si>
  <si>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</si>
  <si>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</si>
  <si>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</si>
  <si>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</si>
  <si>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</si>
  <si>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</si>
  <si>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</si>
  <si>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</si>
  <si>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</si>
  <si>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</si>
  <si>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</si>
  <si>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</si>
  <si>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</si>
  <si>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</si>
  <si>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</si>
  <si>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</si>
  <si>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</si>
  <si>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</si>
  <si>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</si>
  <si>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</si>
  <si>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</si>
  <si>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</si>
  <si>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</si>
  <si>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</si>
  <si>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</si>
  <si>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</si>
  <si>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</si>
  <si>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</si>
  <si>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</si>
  <si>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</si>
  <si>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</si>
  <si>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</si>
  <si>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</si>
  <si>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</si>
  <si>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</si>
  <si>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</si>
  <si>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</si>
  <si>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</si>
  <si>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</si>
  <si>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</si>
  <si>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</si>
  <si>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</si>
  <si>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</si>
  <si>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</si>
  <si>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</si>
  <si>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</si>
  <si>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</si>
  <si>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</si>
  <si>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</si>
  <si>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</si>
  <si>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</si>
  <si>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</si>
  <si>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</si>
  <si>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</si>
  <si>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</si>
  <si>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</si>
  <si>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</si>
  <si>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</si>
  <si>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</si>
  <si>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</si>
  <si>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</si>
  <si>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</si>
  <si>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</si>
  <si>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</si>
  <si>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</si>
  <si>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</si>
  <si>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</si>
  <si>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</si>
  <si>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</si>
  <si>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</si>
  <si>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</si>
  <si>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</si>
  <si>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</si>
  <si>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</si>
  <si>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</si>
  <si>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</si>
  <si>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</si>
  <si>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</si>
  <si>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</si>
  <si>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</si>
  <si>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</si>
  <si>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</si>
  <si>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</si>
  <si>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</si>
  <si>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</si>
  <si>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</si>
  <si>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</si>
  <si>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</si>
  <si>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</si>
  <si>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</si>
  <si>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</si>
  <si>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</si>
  <si>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</si>
  <si>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</si>
  <si>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</si>
  <si>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</si>
  <si>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</si>
  <si>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</si>
  <si>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</si>
  <si>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</si>
  <si>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</si>
  <si>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</si>
  <si>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</si>
  <si>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</si>
  <si>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</si>
  <si>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</si>
  <si>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</si>
  <si>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</si>
  <si>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</si>
  <si>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</si>
  <si>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</si>
  <si>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</si>
  <si>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</si>
  <si>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</si>
  <si>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</si>
  <si>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</si>
  <si>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</si>
  <si>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</si>
  <si>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</si>
  <si>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</si>
  <si>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</si>
  <si>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</si>
  <si>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</si>
  <si>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</si>
  <si>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</si>
  <si>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</si>
  <si>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</si>
  <si>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</si>
  <si>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</si>
  <si>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</si>
  <si>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</si>
  <si>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</si>
  <si>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</si>
  <si>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</si>
  <si>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</si>
  <si>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</si>
  <si>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</si>
  <si>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</si>
  <si>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</si>
  <si>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</si>
  <si>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</si>
  <si>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</si>
  <si>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</si>
  <si>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</si>
  <si>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</si>
  <si>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</si>
  <si>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</si>
  <si>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</si>
  <si>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</si>
  <si>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</si>
  <si>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</si>
  <si>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</si>
  <si>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</si>
  <si>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</si>
  <si>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</si>
  <si>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</si>
  <si>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</si>
  <si>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</si>
  <si>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</si>
  <si>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</si>
  <si>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</si>
  <si>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</si>
  <si>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</si>
  <si>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</si>
  <si>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</si>
  <si>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</si>
  <si>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</si>
  <si>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</si>
  <si>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</si>
  <si>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</si>
  <si>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</si>
  <si>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</si>
  <si>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</si>
  <si>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</si>
  <si>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</si>
  <si>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</si>
  <si>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</si>
  <si>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</si>
  <si>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</si>
  <si>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</si>
  <si>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</si>
  <si>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</si>
  <si>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</si>
  <si>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</si>
  <si>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</si>
  <si>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</si>
  <si>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</si>
  <si>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</si>
  <si>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</si>
  <si>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</si>
  <si>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</si>
  <si>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</si>
  <si>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</si>
  <si>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</si>
  <si>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</si>
  <si>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</si>
  <si>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</si>
  <si>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</si>
  <si>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</si>
  <si>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</si>
  <si>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</si>
  <si>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</si>
  <si>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</si>
  <si>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</si>
  <si>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</si>
  <si>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</si>
  <si>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</si>
  <si>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</si>
  <si>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</si>
  <si>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</si>
  <si>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</si>
  <si>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</si>
  <si>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</si>
  <si>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</si>
  <si>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</si>
  <si>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</si>
  <si>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</si>
  <si>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</si>
  <si>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</si>
  <si>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</si>
  <si>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</si>
  <si>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</si>
  <si>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</si>
  <si>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</si>
  <si>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</si>
  <si>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</si>
  <si>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</si>
  <si>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</si>
  <si>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</si>
  <si>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</si>
  <si>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</si>
  <si>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</si>
  <si>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</si>
  <si>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</si>
  <si>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</si>
  <si>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</si>
  <si>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</si>
  <si>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</si>
  <si>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</si>
  <si>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</si>
  <si>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</si>
  <si>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</si>
  <si>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</si>
  <si>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</si>
  <si>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</si>
  <si>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</si>
  <si>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</si>
  <si>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</si>
  <si>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</si>
  <si>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</si>
  <si>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</si>
  <si>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</si>
  <si>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</si>
  <si>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</si>
  <si>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</si>
  <si>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</si>
  <si>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</si>
  <si>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</si>
  <si>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</si>
  <si>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</si>
  <si>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</si>
  <si>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</si>
  <si>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</si>
  <si>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</si>
  <si>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</si>
  <si>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</si>
  <si>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</si>
  <si>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</si>
  <si>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</si>
  <si>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</si>
  <si>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</si>
  <si>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</si>
  <si>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</si>
  <si>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</si>
  <si>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</si>
  <si>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</si>
  <si>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</si>
  <si>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</si>
  <si>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</si>
  <si>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</si>
  <si>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</si>
  <si>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</si>
  <si>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</si>
  <si>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</si>
  <si>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</si>
  <si>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</si>
  <si>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</si>
  <si>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</si>
  <si>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</si>
  <si>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</si>
  <si>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</si>
  <si>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</si>
  <si>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</si>
  <si>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</si>
  <si>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</si>
  <si>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</si>
  <si>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</si>
  <si>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</si>
  <si>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</si>
  <si>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</si>
  <si>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</si>
  <si>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</si>
  <si>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</si>
  <si>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</si>
  <si>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</si>
  <si>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</si>
  <si>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</si>
  <si>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</si>
  <si>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</si>
  <si>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</si>
  <si>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</si>
  <si>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</si>
  <si>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</si>
  <si>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</si>
  <si>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</si>
  <si>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</si>
  <si>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</si>
  <si>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</si>
  <si>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</si>
  <si>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</si>
  <si>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</si>
  <si>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</si>
  <si>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</si>
  <si>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</si>
  <si>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</si>
  <si>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</si>
  <si>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</si>
  <si>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</si>
  <si>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</si>
  <si>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</si>
  <si>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</si>
  <si>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</si>
  <si>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</si>
  <si>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</si>
  <si>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</si>
  <si>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</si>
  <si>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</si>
  <si>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</si>
  <si>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</si>
  <si>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</si>
  <si>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</si>
  <si>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</si>
  <si>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</si>
  <si>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</si>
  <si>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</si>
  <si>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</si>
  <si>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</si>
  <si>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</si>
  <si>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</si>
  <si>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</si>
  <si>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</si>
  <si>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</si>
  <si>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</si>
  <si>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</si>
  <si>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</si>
  <si>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</si>
  <si>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</si>
  <si>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</si>
  <si>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</si>
  <si>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</si>
  <si>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</si>
  <si>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</si>
  <si>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</si>
  <si>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</si>
  <si>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</si>
  <si>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</si>
  <si>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</si>
  <si>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</si>
  <si>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</si>
  <si>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</si>
  <si>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</si>
  <si>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</si>
  <si>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</si>
  <si>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</si>
  <si>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</si>
  <si>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</si>
  <si>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</si>
  <si>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</si>
  <si>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</si>
  <si>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</si>
  <si>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</si>
  <si>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</si>
  <si>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</si>
  <si>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</si>
  <si>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</si>
  <si>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</si>
  <si>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</si>
  <si>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</si>
  <si>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</si>
  <si>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</si>
  <si>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</si>
  <si>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</si>
  <si>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</si>
  <si>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</si>
  <si>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</si>
  <si>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</si>
  <si>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</si>
  <si>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</si>
  <si>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</si>
  <si>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</si>
  <si>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</si>
  <si>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</si>
  <si>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</si>
  <si>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</si>
  <si>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</si>
  <si>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</si>
  <si>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</si>
  <si>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</si>
  <si>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</si>
  <si>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</si>
  <si>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</si>
  <si>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</si>
  <si>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</si>
  <si>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</si>
  <si>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</si>
  <si>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</si>
  <si>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</si>
  <si>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</si>
  <si>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</si>
  <si>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</si>
  <si>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</si>
  <si>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</si>
  <si>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</si>
  <si>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</si>
  <si>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</si>
  <si>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</si>
  <si>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</si>
  <si>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</si>
  <si>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</si>
  <si>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</si>
  <si>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</si>
  <si>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</si>
  <si>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</si>
  <si>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</si>
  <si>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</si>
  <si>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</si>
  <si>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</si>
  <si>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</si>
  <si>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</si>
  <si>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</si>
  <si>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</si>
  <si>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</si>
  <si>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</si>
  <si>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</si>
  <si>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</si>
  <si>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</si>
  <si>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</si>
  <si>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</si>
  <si>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</si>
  <si>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</si>
  <si>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</si>
  <si>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</si>
  <si>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</si>
  <si>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</si>
  <si>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</si>
  <si>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</si>
  <si>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</si>
  <si>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</si>
  <si>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</si>
  <si>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</si>
  <si>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</si>
  <si>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</si>
  <si>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</si>
  <si>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</si>
  <si>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</si>
  <si>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</si>
  <si>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</si>
  <si>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</si>
  <si>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</si>
  <si>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</si>
  <si>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</si>
  <si>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</si>
  <si>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</si>
  <si>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</si>
  <si>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</si>
  <si>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</si>
  <si>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</si>
  <si>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</si>
  <si>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</si>
  <si>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</si>
  <si>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</si>
  <si>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</si>
  <si>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</si>
  <si>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</si>
  <si>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</si>
  <si>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</si>
  <si>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</si>
  <si>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</si>
  <si>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</si>
  <si>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</si>
  <si>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</si>
  <si>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</si>
  <si>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</si>
  <si>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</si>
  <si>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</si>
  <si>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</si>
  <si>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</si>
  <si>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</si>
  <si>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</si>
  <si>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</si>
  <si>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</si>
  <si>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</si>
  <si>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</si>
  <si>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</si>
  <si>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</si>
  <si>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</si>
  <si>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</si>
  <si>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</si>
  <si>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</si>
  <si>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</si>
  <si>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</si>
  <si>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</si>
  <si>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</si>
  <si>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</si>
  <si>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</si>
  <si>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</si>
  <si>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</si>
  <si>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</si>
  <si>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</si>
  <si>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</si>
  <si>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</si>
  <si>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</si>
  <si>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</si>
  <si>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</si>
  <si>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</si>
  <si>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</si>
  <si>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</si>
  <si>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</si>
  <si>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</si>
  <si>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</si>
  <si>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</si>
  <si>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</si>
  <si>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</si>
  <si>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</si>
  <si>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</si>
  <si>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</si>
  <si>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</si>
  <si>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</si>
  <si>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</si>
  <si>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</si>
  <si>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</si>
  <si>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</si>
  <si>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</si>
  <si>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</si>
  <si>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</si>
  <si>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</si>
  <si>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</si>
  <si>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</si>
  <si>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</si>
  <si>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</si>
  <si>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</si>
  <si>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</si>
  <si>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</si>
  <si>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</si>
  <si>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</si>
  <si>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</si>
  <si>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</si>
  <si>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</si>
  <si>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</si>
  <si>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</si>
  <si>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</si>
  <si>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</si>
  <si>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</si>
  <si>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</si>
  <si>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</si>
  <si>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</si>
  <si>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</si>
  <si>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</si>
  <si>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</si>
  <si>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</si>
  <si>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</si>
  <si>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</si>
  <si>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</si>
  <si>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</si>
  <si>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</si>
  <si>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</si>
  <si>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</si>
  <si>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</si>
  <si>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</si>
  <si>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</si>
  <si>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</si>
  <si>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</si>
  <si>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</si>
  <si>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</si>
  <si>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</si>
  <si>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</si>
  <si>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</si>
  <si>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</si>
  <si>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</si>
  <si>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</si>
  <si>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</si>
  <si>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</si>
  <si>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</si>
  <si>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</si>
  <si>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</si>
  <si>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</si>
  <si>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</si>
  <si>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</si>
  <si>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</si>
  <si>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</si>
  <si>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</si>
  <si>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</si>
  <si>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</si>
  <si>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</si>
  <si>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</si>
  <si>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</si>
  <si>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</si>
  <si>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</si>
  <si>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</si>
  <si>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</si>
  <si>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</si>
  <si>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</si>
  <si>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</si>
  <si>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</si>
  <si>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</si>
  <si>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</si>
  <si>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</si>
  <si>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</si>
  <si>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</si>
  <si>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</si>
  <si>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</si>
  <si>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</si>
  <si>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</si>
  <si>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</si>
  <si>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</si>
  <si>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</si>
  <si>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</si>
  <si>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</si>
  <si>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</si>
  <si>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</si>
  <si>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</si>
  <si>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</si>
  <si>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</si>
  <si>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</si>
  <si>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</si>
  <si>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</si>
  <si>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</si>
  <si>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</si>
  <si>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</si>
  <si>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</si>
  <si>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</si>
  <si>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</si>
  <si>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</si>
  <si>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</si>
  <si>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</si>
  <si>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</si>
  <si>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</si>
  <si>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</si>
  <si>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</si>
  <si>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</si>
  <si>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</si>
  <si>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</si>
  <si>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</si>
  <si>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</si>
  <si>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</si>
  <si>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</si>
  <si>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</si>
  <si>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</si>
  <si>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</si>
  <si>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</si>
  <si>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</si>
  <si>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</si>
  <si>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</si>
  <si>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</si>
  <si>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</si>
  <si>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</si>
  <si>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</si>
  <si>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</si>
  <si>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</si>
  <si>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</si>
  <si>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</si>
  <si>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</si>
  <si>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</si>
  <si>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</si>
  <si>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</si>
  <si>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</si>
  <si>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</si>
  <si>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</si>
  <si>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</si>
  <si>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</si>
  <si>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</si>
  <si>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</si>
  <si>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</si>
  <si>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</si>
  <si>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</si>
  <si>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</si>
  <si>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</si>
  <si>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</si>
  <si>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</si>
  <si>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</si>
  <si>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</si>
  <si>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</si>
  <si>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</si>
  <si>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</si>
  <si>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</si>
  <si>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</si>
  <si>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</si>
  <si>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</si>
  <si>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</si>
  <si>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</si>
  <si>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</si>
  <si>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</si>
  <si>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</si>
  <si>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</si>
  <si>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</si>
  <si>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</si>
  <si>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</si>
  <si>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</si>
  <si>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</si>
  <si>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</si>
  <si>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</si>
  <si>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</si>
  <si>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</si>
  <si>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</si>
  <si>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</si>
  <si>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</si>
  <si>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</si>
  <si>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</si>
  <si>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</si>
  <si>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</si>
  <si>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</si>
  <si>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</si>
  <si>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</si>
  <si>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</si>
  <si>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</si>
  <si>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</si>
  <si>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</si>
  <si>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</si>
  <si>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</si>
  <si>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</si>
  <si>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</si>
  <si>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</si>
  <si>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</si>
  <si>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</si>
  <si>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</si>
  <si>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</si>
  <si>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</si>
  <si>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</si>
  <si>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</si>
  <si>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</si>
  <si>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</si>
  <si>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</si>
  <si>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</si>
  <si>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</si>
  <si>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</si>
  <si>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</si>
  <si>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</si>
  <si>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</si>
  <si>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</si>
  <si>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</si>
  <si>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</si>
  <si>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</si>
  <si>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</si>
  <si>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</si>
  <si>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</si>
  <si>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</si>
  <si>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</si>
  <si>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</si>
  <si>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</si>
  <si>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</si>
  <si>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</si>
  <si>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</si>
  <si>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</si>
  <si>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</si>
  <si>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</si>
  <si>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</si>
  <si>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</si>
  <si>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</si>
  <si>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</si>
  <si>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</si>
  <si>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</si>
  <si>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</si>
  <si>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</si>
  <si>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</si>
  <si>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</si>
  <si>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</si>
  <si>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</si>
  <si>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</si>
  <si>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</si>
  <si>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</si>
  <si>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</si>
  <si>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</si>
  <si>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</si>
  <si>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</si>
  <si>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</si>
  <si>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</si>
  <si>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</si>
  <si>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</si>
  <si>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</si>
  <si>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</si>
  <si>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</si>
  <si>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</si>
  <si>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</si>
  <si>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</si>
  <si>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</si>
  <si>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</si>
  <si>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</si>
  <si>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</si>
  <si>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</si>
  <si>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</si>
  <si>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</si>
  <si>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</si>
  <si>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</si>
  <si>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</si>
  <si>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</si>
  <si>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</si>
  <si>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</si>
  <si>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</si>
  <si>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</si>
  <si>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</si>
  <si>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</si>
  <si>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</si>
  <si>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</si>
  <si>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</si>
  <si>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</si>
  <si>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</si>
  <si>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</si>
  <si>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</si>
  <si>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</si>
  <si>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</si>
  <si>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</si>
  <si>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</si>
  <si>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</si>
  <si>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</si>
  <si>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</si>
  <si>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</si>
  <si>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</si>
  <si>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</si>
  <si>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</si>
  <si>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</si>
  <si>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</si>
  <si>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</si>
  <si>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</si>
  <si>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</si>
  <si>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</si>
  <si>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</si>
  <si>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</si>
  <si>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</si>
  <si>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</si>
  <si>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</si>
  <si>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</si>
  <si>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</si>
  <si>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</si>
  <si>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</si>
  <si>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</si>
  <si>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</si>
  <si>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</si>
  <si>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</si>
  <si>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</si>
  <si>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</si>
  <si>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</si>
  <si>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</si>
  <si>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</si>
  <si>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</si>
  <si>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</si>
  <si>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</si>
  <si>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</si>
  <si>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</si>
  <si>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</si>
  <si>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</si>
  <si>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</si>
  <si>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</si>
  <si>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</si>
  <si>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</si>
  <si>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</si>
  <si>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</si>
  <si>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</si>
  <si>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</si>
  <si>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</si>
  <si>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</si>
  <si>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</si>
  <si>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</si>
  <si>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</si>
  <si>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</si>
  <si>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</si>
  <si>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</si>
  <si>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</si>
  <si>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</si>
  <si>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</si>
  <si>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</si>
  <si>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</si>
  <si>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</si>
  <si>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</si>
  <si>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</si>
  <si>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</si>
  <si>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</si>
  <si>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</si>
  <si>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</si>
  <si>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</si>
  <si>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</si>
  <si>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</si>
  <si>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</si>
  <si>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</si>
  <si>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</si>
  <si>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</si>
  <si>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</si>
  <si>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</si>
  <si>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</si>
  <si>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</si>
  <si>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</si>
  <si>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</si>
  <si>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</si>
  <si>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</si>
  <si>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</si>
  <si>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</si>
  <si>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</si>
  <si>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</si>
  <si>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</si>
  <si>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</si>
  <si>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</si>
  <si>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</si>
  <si>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</si>
  <si>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</si>
  <si>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</si>
  <si>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</si>
  <si>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</si>
  <si>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</si>
  <si>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</si>
  <si>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</si>
  <si>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</si>
  <si>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</si>
  <si>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</si>
  <si>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</si>
  <si>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</si>
  <si>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</si>
  <si>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</si>
  <si>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</si>
  <si>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</si>
  <si>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</si>
  <si>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</si>
  <si>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</si>
  <si>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</si>
  <si>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</si>
  <si>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</si>
  <si>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</si>
  <si>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</si>
  <si>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</si>
  <si>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</si>
  <si>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</si>
  <si>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</si>
  <si>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</si>
  <si>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</si>
  <si>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</si>
  <si>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</si>
  <si>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</si>
  <si>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</si>
  <si>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</si>
  <si>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</si>
  <si>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</si>
  <si>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</si>
  <si>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</si>
  <si>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</si>
  <si>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</si>
  <si>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</si>
  <si>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</si>
  <si>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</si>
  <si>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</si>
  <si>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</si>
  <si>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</si>
  <si>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</si>
  <si>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</si>
  <si>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</si>
  <si>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</si>
  <si>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</si>
  <si>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</si>
  <si>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</si>
  <si>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</si>
  <si>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</si>
  <si>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</si>
  <si>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</si>
  <si>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</si>
  <si>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</si>
  <si>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</si>
  <si>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</si>
  <si>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</si>
  <si>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</si>
  <si>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</si>
  <si>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</si>
  <si>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</si>
  <si>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</si>
  <si>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</si>
  <si>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</si>
  <si>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</si>
  <si>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</si>
  <si>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</si>
  <si>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</si>
  <si>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</si>
  <si>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</si>
  <si>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</si>
  <si>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</si>
  <si>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</si>
  <si>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</si>
  <si>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</si>
  <si>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</si>
  <si>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</si>
  <si>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</si>
  <si>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</si>
  <si>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</si>
  <si>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</si>
  <si>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</si>
  <si>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</si>
  <si>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</si>
  <si>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</si>
  <si>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</si>
  <si>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</si>
  <si>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</si>
  <si>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</si>
  <si>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</si>
  <si>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</si>
  <si>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</si>
  <si>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</si>
  <si>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</si>
  <si>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</si>
  <si>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</si>
  <si>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</si>
  <si>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</si>
  <si>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</si>
  <si>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</si>
  <si>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</si>
  <si>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</si>
  <si>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</si>
  <si>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</si>
  <si>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</si>
  <si>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</si>
  <si>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</si>
  <si>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</si>
  <si>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</si>
  <si>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</si>
  <si>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</si>
  <si>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</si>
  <si>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</si>
  <si>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</si>
  <si>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</si>
  <si>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</si>
  <si>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</si>
  <si>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</si>
  <si>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</si>
  <si>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</si>
  <si>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</si>
  <si>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</si>
  <si>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</si>
  <si>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</si>
  <si>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</si>
  <si>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</si>
  <si>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</si>
  <si>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</si>
  <si>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</si>
  <si>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</si>
  <si>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</si>
  <si>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</si>
  <si>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</si>
  <si>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</si>
  <si>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</si>
  <si>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</si>
  <si>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</si>
  <si>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</si>
  <si>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</si>
  <si>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</si>
  <si>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</si>
  <si>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</si>
  <si>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</si>
  <si>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</si>
  <si>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</si>
  <si>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</si>
  <si>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</si>
  <si>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</si>
  <si>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</si>
  <si>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</si>
  <si>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</si>
  <si>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</si>
  <si>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</si>
  <si>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</si>
  <si>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</si>
  <si>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</si>
  <si>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</si>
  <si>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</si>
  <si>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</si>
  <si>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</si>
  <si>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</si>
  <si>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</si>
  <si>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</si>
  <si>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</si>
  <si>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</si>
  <si>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</si>
  <si>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</si>
  <si>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</si>
  <si>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</si>
  <si>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</si>
  <si>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</si>
  <si>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</si>
  <si>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</si>
  <si>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</si>
  <si>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</si>
  <si>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</si>
  <si>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</si>
  <si>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</si>
  <si>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</si>
  <si>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</si>
  <si>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</si>
  <si>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</si>
  <si>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</si>
  <si>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</si>
  <si>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</si>
  <si>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</si>
  <si>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</si>
  <si>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</si>
  <si>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</si>
  <si>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</si>
  <si>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</si>
  <si>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</si>
  <si>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</si>
  <si>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</si>
  <si>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</si>
  <si>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</si>
  <si>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</si>
  <si>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</si>
  <si>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</si>
  <si>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</si>
  <si>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</si>
  <si>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</si>
  <si>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</si>
  <si>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</si>
  <si>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</si>
  <si>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</si>
  <si>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</si>
  <si>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</si>
  <si>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</si>
  <si>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</si>
  <si>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</si>
  <si>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</si>
  <si>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</si>
  <si>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</si>
  <si>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</si>
  <si>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</si>
  <si>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</si>
  <si>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</si>
  <si>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</si>
  <si>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</si>
  <si>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</si>
  <si>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</si>
  <si>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</si>
  <si>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</si>
  <si>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</si>
  <si>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</si>
  <si>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</si>
  <si>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</si>
  <si>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</si>
  <si>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</si>
  <si>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</si>
  <si>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</si>
  <si>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</si>
  <si>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</si>
  <si>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</si>
  <si>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</si>
  <si>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</si>
  <si>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</si>
  <si>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</si>
  <si>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</si>
  <si>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</si>
  <si>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</si>
  <si>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</si>
  <si>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</si>
  <si>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</si>
  <si>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</si>
  <si>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</si>
  <si>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</si>
  <si>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</si>
  <si>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</si>
  <si>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</si>
  <si>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</si>
  <si>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</si>
  <si>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</si>
  <si>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</si>
  <si>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</si>
  <si>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</si>
  <si>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</si>
  <si>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</si>
  <si>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</si>
  <si>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</si>
  <si>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</si>
  <si>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</si>
  <si>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</si>
  <si>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</si>
  <si>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</si>
  <si>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</si>
  <si>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</si>
  <si>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</si>
  <si>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</si>
  <si>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</si>
  <si>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</si>
  <si>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</si>
  <si>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</si>
  <si>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</si>
  <si>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</si>
  <si>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</si>
  <si>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</si>
  <si>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</si>
  <si>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</si>
  <si>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</si>
  <si>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</si>
  <si>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</si>
  <si>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</si>
  <si>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</si>
  <si>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</si>
  <si>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</si>
  <si>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</si>
  <si>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</si>
  <si>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</si>
  <si>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</si>
  <si>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</si>
  <si>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</si>
  <si>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</si>
  <si>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</si>
  <si>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</si>
  <si>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</si>
  <si>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</si>
  <si>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</si>
  <si>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</si>
  <si>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</si>
  <si>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</si>
  <si>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</si>
  <si>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</si>
  <si>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</si>
  <si>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</si>
  <si>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</si>
  <si>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</si>
  <si>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</si>
  <si>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</si>
  <si>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</si>
  <si>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</si>
  <si>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</si>
  <si>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</si>
  <si>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</si>
  <si>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</si>
  <si>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</si>
  <si>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</si>
  <si>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</si>
  <si>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</si>
  <si>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</si>
  <si>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</si>
  <si>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</si>
  <si>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</si>
  <si>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</si>
  <si>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</si>
  <si>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</si>
  <si>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</si>
  <si>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</si>
  <si>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</si>
  <si>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</si>
  <si>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</si>
  <si>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</si>
  <si>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</si>
  <si>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</si>
  <si>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</si>
  <si>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</si>
  <si>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</si>
  <si>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</si>
  <si>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</si>
  <si>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</si>
  <si>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</si>
  <si>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</si>
  <si>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</si>
  <si>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</si>
  <si>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</si>
  <si>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</si>
  <si>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</si>
  <si>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</si>
  <si>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</si>
  <si>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</si>
  <si>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</si>
  <si>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</si>
  <si>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</si>
  <si>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</si>
  <si>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</si>
  <si>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</si>
  <si>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</si>
  <si>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</si>
  <si>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</si>
  <si>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</si>
  <si>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</si>
  <si>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</si>
  <si>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</si>
  <si>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</si>
  <si>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</si>
  <si>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</si>
  <si>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</si>
  <si>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</si>
  <si>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</si>
  <si>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</si>
  <si>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</si>
  <si>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</si>
  <si>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</si>
  <si>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</si>
  <si>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</si>
  <si>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</si>
  <si>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</si>
  <si>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</si>
  <si>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</si>
  <si>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</si>
  <si>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</si>
  <si>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</si>
  <si>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</si>
  <si>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</si>
  <si>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</si>
  <si>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</si>
  <si>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</si>
  <si>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</si>
  <si>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</si>
  <si>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</si>
  <si>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</si>
  <si>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</si>
  <si>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</si>
  <si>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</si>
  <si>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</si>
  <si>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</si>
  <si>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</si>
  <si>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</si>
  <si>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</si>
  <si>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</si>
  <si>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</si>
  <si>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</si>
  <si>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</si>
  <si>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</si>
  <si>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</si>
  <si>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</si>
  <si>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</si>
  <si>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</si>
  <si>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</si>
  <si>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</si>
  <si>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</si>
  <si>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</si>
  <si>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</si>
  <si>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</si>
  <si>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</si>
  <si>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</si>
  <si>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</si>
  <si>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</si>
  <si>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</si>
  <si>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</si>
  <si>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</si>
  <si>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</si>
  <si>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</si>
  <si>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</si>
  <si>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</si>
  <si>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</si>
  <si>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</si>
  <si>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</si>
  <si>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</si>
  <si>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</si>
  <si>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</si>
  <si>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</si>
  <si>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</si>
  <si>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</si>
  <si>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</si>
  <si>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</si>
  <si>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</si>
  <si>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</si>
  <si>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</si>
  <si>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</si>
  <si>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</si>
  <si>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</si>
  <si>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</si>
  <si>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</si>
  <si>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</si>
  <si>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</si>
  <si>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</si>
  <si>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</si>
  <si>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</si>
  <si>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</si>
  <si>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</si>
  <si>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</si>
  <si>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</si>
  <si>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</si>
  <si>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</si>
  <si>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</si>
  <si>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</si>
  <si>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</si>
  <si>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</si>
  <si>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</si>
  <si>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</si>
  <si>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</si>
  <si>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</si>
  <si>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</si>
  <si>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</si>
  <si>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</si>
  <si>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</si>
  <si>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</si>
  <si>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</si>
  <si>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</si>
  <si>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</si>
  <si>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</si>
  <si>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</si>
  <si>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</si>
  <si>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</si>
  <si>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</si>
  <si>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</si>
  <si>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</si>
  <si>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</si>
  <si>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</si>
  <si>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</si>
  <si>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</si>
  <si>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</si>
  <si>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</si>
  <si>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</si>
  <si>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</si>
  <si>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</si>
  <si>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</si>
  <si>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</si>
  <si>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</si>
  <si>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</si>
  <si>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</si>
  <si>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</si>
  <si>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</si>
  <si>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</si>
  <si>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</si>
  <si>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</si>
  <si>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</si>
  <si>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</si>
  <si>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</si>
  <si>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</si>
  <si>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</si>
  <si>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</si>
  <si>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</si>
  <si>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</si>
  <si>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</si>
  <si>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</si>
  <si>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</si>
  <si>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</si>
  <si>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</si>
  <si>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</si>
  <si>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</si>
  <si>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</si>
  <si>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</si>
  <si>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</si>
  <si>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</si>
  <si>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</si>
  <si>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</si>
  <si>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</si>
  <si>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</si>
  <si>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</si>
  <si>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</si>
  <si>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</si>
  <si>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</si>
  <si>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</si>
  <si>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</si>
  <si>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</si>
  <si>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</si>
  <si>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</si>
  <si>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</si>
  <si>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</si>
  <si>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</si>
  <si>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</si>
  <si>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</si>
  <si>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</si>
  <si>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</si>
  <si>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</si>
  <si>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</si>
  <si>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</si>
  <si>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</si>
  <si>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</si>
  <si>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</si>
  <si>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</si>
  <si>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</si>
  <si>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</si>
  <si>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</si>
  <si>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</si>
  <si>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</si>
  <si>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</si>
  <si>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</si>
  <si>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</si>
  <si>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</si>
  <si>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</si>
  <si>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</si>
  <si>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</si>
  <si>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</si>
  <si>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</si>
  <si>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</si>
  <si>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</si>
  <si>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</si>
  <si>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</si>
  <si>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</si>
  <si>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</si>
  <si>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</si>
  <si>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</si>
  <si>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</si>
  <si>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</si>
  <si>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</si>
  <si>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</si>
  <si>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</si>
  <si>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</si>
  <si>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</si>
  <si>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</si>
  <si>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</si>
  <si>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</si>
  <si>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</si>
  <si>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</si>
  <si>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</si>
  <si>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</si>
  <si>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</si>
  <si>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</si>
  <si>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</si>
  <si>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</si>
  <si>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</si>
  <si>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</si>
  <si>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</si>
  <si>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</si>
  <si>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</si>
  <si>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</si>
  <si>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</si>
  <si>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</si>
  <si>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</si>
  <si>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</si>
  <si>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</si>
  <si>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</si>
  <si>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</si>
  <si>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</si>
  <si>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</si>
  <si>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</si>
  <si>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</si>
  <si>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</si>
  <si>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</si>
  <si>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</si>
  <si>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</si>
  <si>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</si>
  <si>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</si>
  <si>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</si>
  <si>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</si>
  <si>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</si>
  <si>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</si>
  <si>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</si>
  <si>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</si>
  <si>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</si>
  <si>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</si>
  <si>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</si>
  <si>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</si>
  <si>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</si>
  <si>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</si>
  <si>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</si>
  <si>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</si>
  <si>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</si>
  <si>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</si>
  <si>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</si>
  <si>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</si>
  <si>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</si>
  <si>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</si>
  <si>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</si>
  <si>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</si>
  <si>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</si>
  <si>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</si>
  <si>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</si>
  <si>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</si>
  <si>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</si>
  <si>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</si>
  <si>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</si>
  <si>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</si>
  <si>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</si>
  <si>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</si>
  <si>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</si>
  <si>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</si>
  <si>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</si>
  <si>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</si>
  <si>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</si>
  <si>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</si>
  <si>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</si>
  <si>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</si>
  <si>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</si>
  <si>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</si>
  <si>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</si>
  <si>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</si>
  <si>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</si>
  <si>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</si>
  <si>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</si>
  <si>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</si>
  <si>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</si>
  <si>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</si>
  <si>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</si>
  <si>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</si>
  <si>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</si>
  <si>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</si>
  <si>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</si>
  <si>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</si>
  <si>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</si>
  <si>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</si>
  <si>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</si>
  <si>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</si>
  <si>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</si>
  <si>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</si>
  <si>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</si>
  <si>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</si>
  <si>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</si>
  <si>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</si>
  <si>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</si>
  <si>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</si>
  <si>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</si>
  <si>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</si>
  <si>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</si>
  <si>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</si>
  <si>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</si>
  <si>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</si>
  <si>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</si>
  <si>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</si>
  <si>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</si>
  <si>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</si>
  <si>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</si>
  <si>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</si>
  <si>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</si>
  <si>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</si>
  <si>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</si>
  <si>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</si>
  <si>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</si>
  <si>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</si>
  <si>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</si>
  <si>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</si>
  <si>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</si>
  <si>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</si>
  <si>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</si>
  <si>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</si>
  <si>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</si>
  <si>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</si>
  <si>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</si>
  <si>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</si>
  <si>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</si>
  <si>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</si>
  <si>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</si>
  <si>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</si>
  <si>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</si>
  <si>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</si>
  <si>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</si>
  <si>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</si>
  <si>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</si>
  <si>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</si>
  <si>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</si>
  <si>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</si>
  <si>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</si>
  <si>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</si>
  <si>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</si>
  <si>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</si>
  <si>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</si>
  <si>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</si>
  <si>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</si>
  <si>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</si>
  <si>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</si>
  <si>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</si>
  <si>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</si>
  <si>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</si>
  <si>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</si>
  <si>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</si>
  <si>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</si>
  <si>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</si>
  <si>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</si>
  <si>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</si>
  <si>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</si>
  <si>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</si>
  <si>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</si>
  <si>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</si>
  <si>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</si>
  <si>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</si>
  <si>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</si>
  <si>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</si>
  <si>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</si>
  <si>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</si>
  <si>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</si>
  <si>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</si>
  <si>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</si>
  <si>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</si>
  <si>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</si>
  <si>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</si>
  <si>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</si>
  <si>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</si>
  <si>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</si>
  <si>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</si>
  <si>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</si>
  <si>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</si>
  <si>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</si>
  <si>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</si>
  <si>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</si>
  <si>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</si>
  <si>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</si>
  <si>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</si>
  <si>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</si>
  <si>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</si>
  <si>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</si>
  <si>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</si>
  <si>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</si>
  <si>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</si>
  <si>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</si>
  <si>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</si>
  <si>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</si>
  <si>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</si>
  <si>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</si>
  <si>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</si>
  <si>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</si>
  <si>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</si>
  <si>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</si>
  <si>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</si>
  <si>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</si>
  <si>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</si>
  <si>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</si>
  <si>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</si>
  <si>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</si>
  <si>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</si>
  <si>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</si>
  <si>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</si>
  <si>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</si>
  <si>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</si>
  <si>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</si>
  <si>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</si>
  <si>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</si>
  <si>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</si>
  <si>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</si>
  <si>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</si>
  <si>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</si>
  <si>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</si>
  <si>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</si>
  <si>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</si>
  <si>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</si>
  <si>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</si>
  <si>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</si>
  <si>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</si>
  <si>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</si>
  <si>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</si>
  <si>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</si>
  <si>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</si>
  <si>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</si>
  <si>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</si>
  <si>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</si>
  <si>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</si>
  <si>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</si>
  <si>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</si>
  <si>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</si>
  <si>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</si>
  <si>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</si>
  <si>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</si>
  <si>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</si>
  <si>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</si>
  <si>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</si>
  <si>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</si>
  <si>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</si>
  <si>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</si>
  <si>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</si>
  <si>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</si>
  <si>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</si>
  <si>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</si>
  <si>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</si>
  <si>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</si>
  <si>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</si>
  <si>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</si>
  <si>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</si>
  <si>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</si>
  <si>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</si>
  <si>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</si>
  <si>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</si>
  <si>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</si>
  <si>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</si>
  <si>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</si>
  <si>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</si>
  <si>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</si>
  <si>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</si>
  <si>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</si>
  <si>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</si>
  <si>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</si>
  <si>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</si>
  <si>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</si>
  <si>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</si>
  <si>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</si>
  <si>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</si>
  <si>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</si>
  <si>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</si>
  <si>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</si>
  <si>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</si>
  <si>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</si>
  <si>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</si>
  <si>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</si>
  <si>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</si>
  <si>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</si>
  <si>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</si>
  <si>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</si>
  <si>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</si>
  <si>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</si>
  <si>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</si>
  <si>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</si>
  <si>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</si>
  <si>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</si>
  <si>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</si>
  <si>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</si>
  <si>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</si>
  <si>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</si>
  <si>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</si>
  <si>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</si>
  <si>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</si>
  <si>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</si>
  <si>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</si>
  <si>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</si>
  <si>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</si>
  <si>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</si>
  <si>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</si>
  <si>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</si>
  <si>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</si>
  <si>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</si>
  <si>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</si>
  <si>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</si>
  <si>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</si>
  <si>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</si>
  <si>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</si>
  <si>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</si>
  <si>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</si>
  <si>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</si>
  <si>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</si>
  <si>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</si>
  <si>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</si>
  <si>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</si>
  <si>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</si>
  <si>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</si>
  <si>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</si>
  <si>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</si>
  <si>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</si>
  <si>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</si>
  <si>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</si>
  <si>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</si>
  <si>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</si>
  <si>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</si>
  <si>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</si>
  <si>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</si>
  <si>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</si>
  <si>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</si>
  <si>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</si>
  <si>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</si>
  <si>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</si>
  <si>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</si>
  <si>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</si>
  <si>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</si>
  <si>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</si>
  <si>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</si>
  <si>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</si>
  <si>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</si>
  <si>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</si>
  <si>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</si>
  <si>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</si>
  <si>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</si>
  <si>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</si>
  <si>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</si>
  <si>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</si>
  <si>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</si>
  <si>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</si>
  <si>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</si>
  <si>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</si>
  <si>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</si>
  <si>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</si>
  <si>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</si>
  <si>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</si>
  <si>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</si>
  <si>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</si>
  <si>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</si>
  <si>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</si>
  <si>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</si>
  <si>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</si>
  <si>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</si>
  <si>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</si>
  <si>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</si>
  <si>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</si>
  <si>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</si>
  <si>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</si>
  <si>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</si>
  <si>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</si>
  <si>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</si>
  <si>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</si>
  <si>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</si>
  <si>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</si>
  <si>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</si>
  <si>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</si>
  <si>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</si>
  <si>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</si>
  <si>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</si>
  <si>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</si>
  <si>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</si>
  <si>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</si>
  <si>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</si>
  <si>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</si>
  <si>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</si>
  <si>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</si>
  <si>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</si>
  <si>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</si>
  <si>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</si>
  <si>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</si>
  <si>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</si>
  <si>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</si>
  <si>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</si>
  <si>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</si>
  <si>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</si>
  <si>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</si>
  <si>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</si>
  <si>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</si>
  <si>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</si>
  <si>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</si>
  <si>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</si>
  <si>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</si>
  <si>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</si>
  <si>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</si>
  <si>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</si>
  <si>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</si>
  <si>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</si>
  <si>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</si>
  <si>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</si>
  <si>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</si>
  <si>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</si>
  <si>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</si>
  <si>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</si>
  <si>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</si>
  <si>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</si>
  <si>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</si>
  <si>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</si>
  <si>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</si>
  <si>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</si>
  <si>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</si>
  <si>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</si>
  <si>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</si>
  <si>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</si>
  <si>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</si>
  <si>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</si>
  <si>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</si>
  <si>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</si>
  <si>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</si>
  <si>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</si>
  <si>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</si>
  <si>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</si>
  <si>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</si>
  <si>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</si>
  <si>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</si>
  <si>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</si>
  <si>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</si>
  <si>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</si>
  <si>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</si>
  <si>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</si>
  <si>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</si>
  <si>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</si>
  <si>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</si>
  <si>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</si>
  <si>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</si>
  <si>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</si>
  <si>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</si>
  <si>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</si>
  <si>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</si>
  <si>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</si>
  <si>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</si>
  <si>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</si>
  <si>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</si>
  <si>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</si>
  <si>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</si>
  <si>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</si>
  <si>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</si>
  <si>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</si>
  <si>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</si>
  <si>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</si>
  <si>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</si>
  <si>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</si>
  <si>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</si>
  <si>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</si>
  <si>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</si>
  <si>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</si>
  <si>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</si>
  <si>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</si>
  <si>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</si>
  <si>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</si>
  <si>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</si>
  <si>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</si>
  <si>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</si>
  <si>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</si>
  <si>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</si>
  <si>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</si>
  <si>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</si>
  <si>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</si>
  <si>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</si>
  <si>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</si>
  <si>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</si>
  <si>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</si>
  <si>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</si>
  <si>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</si>
  <si>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</si>
  <si>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</si>
  <si>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</si>
  <si>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</si>
  <si>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</si>
  <si>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</si>
  <si>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</si>
  <si>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</si>
  <si>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</si>
  <si>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</si>
  <si>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</si>
  <si>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</si>
  <si>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</si>
  <si>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</si>
  <si>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</si>
  <si>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</si>
  <si>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</si>
  <si>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</si>
  <si>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</si>
  <si>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</si>
  <si>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</si>
  <si>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</si>
  <si>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</si>
  <si>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</si>
  <si>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</si>
  <si>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</si>
  <si>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</si>
  <si>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</si>
  <si>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</si>
  <si>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</si>
  <si>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</si>
  <si>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</si>
  <si>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</si>
  <si>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</si>
  <si>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</si>
  <si>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</si>
  <si>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</si>
  <si>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</si>
  <si>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</si>
  <si>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</si>
  <si>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</si>
  <si>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</si>
  <si>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</si>
  <si>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</si>
  <si>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</si>
  <si>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</si>
  <si>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</si>
  <si>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</si>
  <si>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</si>
  <si>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</si>
  <si>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</si>
  <si>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</si>
  <si>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</si>
  <si>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</si>
  <si>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</si>
  <si>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</si>
  <si>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</si>
  <si>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</si>
  <si>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</si>
  <si>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</si>
  <si>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</si>
  <si>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</si>
  <si>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</si>
  <si>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</si>
  <si>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</si>
  <si>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</si>
  <si>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</si>
  <si>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</si>
  <si>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</si>
  <si>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</si>
  <si>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</si>
  <si>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</si>
  <si>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</si>
  <si>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</si>
  <si>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</si>
  <si>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</si>
  <si>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</si>
  <si>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</si>
  <si>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</si>
  <si>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</si>
  <si>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</si>
  <si>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</si>
  <si>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</si>
  <si>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</si>
  <si>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</si>
  <si>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</si>
  <si>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</si>
  <si>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</si>
  <si>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</si>
  <si>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</si>
  <si>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</si>
  <si>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</si>
  <si>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</si>
  <si>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</si>
  <si>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</si>
  <si>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</si>
  <si>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</si>
  <si>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</si>
  <si>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</si>
  <si>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</si>
  <si>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</si>
  <si>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</si>
  <si>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</si>
  <si>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</si>
  <si>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</si>
  <si>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</si>
  <si>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</si>
  <si>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</si>
  <si>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</si>
  <si>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</si>
  <si>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</si>
  <si>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</si>
  <si>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</si>
  <si>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</si>
  <si>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</si>
  <si>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</si>
  <si>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</si>
  <si>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</si>
  <si>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</si>
  <si>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</si>
  <si>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</si>
  <si>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</si>
  <si>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</si>
  <si>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</si>
  <si>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</si>
  <si>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</si>
  <si>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</si>
  <si>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</si>
  <si>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</si>
  <si>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</si>
  <si>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</si>
  <si>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</si>
  <si>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</si>
  <si>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</si>
  <si>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</si>
  <si>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</si>
  <si>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</si>
  <si>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</si>
  <si>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</si>
  <si>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</si>
  <si>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</si>
  <si>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</si>
  <si>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</si>
  <si>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</si>
  <si>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</si>
  <si>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</si>
  <si>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</si>
  <si>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</si>
  <si>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</si>
  <si>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</si>
  <si>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</si>
  <si>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</si>
  <si>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</si>
  <si>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</si>
  <si>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</si>
  <si>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</si>
  <si>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</si>
  <si>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</si>
  <si>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</si>
  <si>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</si>
  <si>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</si>
  <si>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</si>
  <si>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</si>
  <si>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</si>
  <si>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</si>
  <si>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</si>
  <si>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</si>
  <si>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</si>
  <si>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</si>
  <si>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</si>
  <si>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</si>
  <si>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</si>
  <si>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</si>
  <si>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</si>
  <si>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</si>
  <si>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</si>
  <si>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</si>
  <si>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</si>
  <si>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</si>
  <si>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</si>
  <si>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</si>
  <si>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</si>
  <si>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</si>
  <si>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</si>
  <si>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</si>
  <si>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</si>
  <si>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</si>
  <si>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</si>
  <si>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</si>
  <si>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</si>
  <si>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</si>
  <si>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</si>
  <si>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</si>
  <si>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</si>
  <si>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</si>
  <si>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</si>
  <si>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</si>
  <si>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</si>
  <si>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</si>
  <si>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</si>
  <si>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</si>
  <si>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</si>
  <si>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</si>
  <si>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</si>
  <si>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</si>
  <si>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</si>
  <si>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</si>
  <si>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</si>
  <si>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</si>
  <si>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</si>
  <si>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</si>
  <si>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</si>
  <si>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</si>
  <si>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</si>
  <si>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</si>
  <si>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</si>
  <si>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</si>
  <si>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</si>
  <si>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</si>
  <si>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</si>
  <si>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</si>
  <si>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</si>
  <si>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</si>
  <si>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</si>
  <si>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</si>
  <si>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</si>
  <si>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</si>
  <si>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</si>
  <si>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</si>
  <si>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</si>
  <si>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</si>
  <si>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</si>
  <si>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</si>
  <si>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</si>
  <si>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</si>
  <si>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</si>
  <si>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</si>
  <si>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</si>
  <si>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</si>
  <si>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</si>
  <si>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</si>
  <si>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</si>
  <si>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</si>
  <si>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</si>
  <si>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</si>
  <si>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</si>
  <si>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</si>
  <si>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</si>
  <si>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</si>
  <si>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</si>
  <si>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</si>
  <si>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</si>
  <si>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</si>
  <si>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</si>
  <si>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</si>
  <si>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</si>
  <si>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</si>
  <si>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</si>
  <si>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</si>
  <si>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</si>
  <si>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</si>
  <si>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</si>
  <si>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</si>
  <si>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</si>
  <si>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</si>
  <si>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</si>
  <si>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</si>
  <si>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</si>
  <si>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</si>
  <si>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</si>
  <si>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</si>
  <si>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</si>
  <si>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</si>
  <si>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</si>
  <si>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</si>
  <si>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</si>
  <si>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</si>
  <si>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</si>
  <si>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</si>
  <si>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</si>
  <si>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</si>
  <si>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</si>
  <si>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</si>
  <si>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</si>
  <si>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</si>
  <si>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</si>
  <si>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</si>
  <si>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</si>
  <si>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</si>
  <si>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</si>
  <si>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</si>
  <si>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</si>
  <si>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</si>
  <si>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</si>
  <si>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</si>
  <si>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</si>
  <si>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</si>
  <si>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</si>
  <si>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</si>
  <si>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</si>
  <si>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</si>
  <si>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</si>
  <si>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</si>
  <si>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</si>
  <si>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</si>
  <si>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</si>
  <si>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</si>
  <si>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</si>
  <si>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</si>
  <si>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</si>
  <si>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</si>
  <si>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</si>
  <si>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</si>
  <si>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</si>
  <si>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</si>
  <si>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</si>
  <si>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</si>
  <si>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</si>
  <si>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</si>
  <si>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</si>
  <si>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</si>
  <si>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</si>
  <si>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</si>
  <si>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</si>
  <si>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</si>
  <si>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</si>
  <si>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</si>
  <si>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</si>
  <si>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</si>
  <si>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</si>
  <si>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</si>
  <si>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</si>
  <si>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</si>
  <si>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</si>
  <si>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</si>
  <si>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</si>
  <si>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</si>
  <si>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</si>
  <si>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</si>
  <si>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</si>
  <si>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</si>
  <si>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</si>
  <si>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</si>
  <si>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</si>
  <si>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</si>
  <si>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</si>
  <si>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</si>
  <si>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</si>
  <si>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</si>
  <si>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</si>
  <si>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</si>
  <si>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</si>
  <si>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</si>
  <si>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</si>
  <si>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</si>
  <si>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</si>
  <si>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</si>
  <si>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</si>
  <si>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</si>
  <si>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</si>
  <si>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</si>
  <si>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</si>
  <si>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</si>
  <si>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</si>
  <si>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</si>
  <si>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</si>
  <si>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</si>
  <si>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</si>
  <si>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</si>
  <si>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</si>
  <si>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</si>
  <si>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</si>
  <si>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</si>
  <si>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</si>
  <si>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</si>
  <si>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</si>
  <si>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</si>
  <si>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</si>
  <si>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</si>
  <si>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</si>
  <si>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</si>
  <si>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</si>
  <si>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</si>
  <si>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</si>
  <si>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</si>
  <si>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</si>
  <si>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</si>
  <si>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</si>
  <si>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</si>
  <si>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</si>
  <si>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</si>
  <si>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</si>
  <si>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</si>
  <si>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</si>
  <si>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</si>
  <si>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</si>
  <si>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</si>
  <si>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</si>
  <si>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</si>
  <si>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</si>
  <si>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</si>
  <si>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</si>
  <si>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</si>
  <si>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</si>
  <si>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</si>
  <si>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</si>
  <si>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</si>
  <si>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</si>
  <si>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</si>
  <si>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</si>
  <si>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</si>
  <si>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</si>
  <si>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</si>
  <si>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</si>
  <si>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</si>
  <si>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</si>
  <si>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</si>
  <si>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</si>
  <si>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</si>
  <si>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</si>
  <si>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</si>
  <si>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</si>
  <si>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</si>
  <si>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</si>
  <si>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</si>
  <si>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</si>
  <si>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</si>
  <si>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</si>
  <si>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</si>
  <si>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</si>
  <si>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</si>
  <si>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</si>
  <si>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</si>
  <si>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</si>
  <si>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</si>
  <si>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</si>
  <si>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</si>
  <si>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</si>
  <si>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</si>
  <si>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</si>
  <si>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</si>
  <si>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</si>
  <si>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</si>
  <si>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</si>
  <si>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</si>
  <si>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</si>
  <si>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</si>
  <si>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</si>
  <si>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</si>
  <si>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</si>
  <si>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</si>
  <si>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</si>
  <si>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</si>
  <si>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</si>
  <si>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</si>
  <si>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</si>
  <si>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</si>
  <si>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</si>
  <si>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</si>
  <si>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</si>
  <si>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</si>
  <si>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</si>
  <si>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</si>
  <si>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</si>
  <si>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</si>
  <si>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</si>
  <si>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</si>
  <si>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</si>
  <si>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</si>
  <si>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</si>
  <si>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</si>
  <si>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</si>
  <si>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</si>
  <si>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</si>
  <si>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</si>
  <si>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</si>
  <si>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</si>
  <si>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</si>
  <si>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</si>
  <si>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</si>
  <si>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</si>
  <si>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</si>
  <si>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</si>
  <si>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</si>
  <si>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</si>
  <si>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</si>
  <si>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</si>
  <si>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</si>
  <si>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</si>
  <si>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</si>
  <si>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</si>
  <si>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</si>
  <si>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</si>
  <si>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</si>
  <si>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</si>
  <si>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</si>
  <si>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</si>
  <si>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</si>
  <si>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</si>
  <si>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</si>
  <si>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</si>
  <si>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</si>
  <si>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</si>
  <si>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</si>
  <si>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</si>
  <si>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</si>
  <si>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</si>
  <si>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</si>
  <si>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</si>
  <si>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</si>
  <si>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</si>
  <si>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</si>
  <si>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</si>
  <si>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</si>
  <si>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</si>
  <si>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</si>
  <si>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</si>
  <si>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</si>
  <si>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</si>
  <si>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</si>
  <si>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</si>
  <si>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</si>
  <si>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</si>
  <si>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</si>
  <si>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</si>
  <si>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</si>
  <si>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</si>
  <si>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</si>
  <si>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</si>
  <si>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</si>
  <si>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</si>
  <si>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</si>
  <si>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</si>
  <si>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</si>
  <si>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</si>
  <si>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</si>
  <si>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</si>
  <si>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</si>
  <si>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</si>
  <si>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</si>
  <si>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</si>
  <si>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</si>
  <si>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</si>
  <si>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</si>
  <si>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</si>
  <si>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</si>
  <si>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</si>
  <si>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</si>
  <si>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</si>
  <si>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</si>
  <si>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</si>
  <si>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</si>
  <si>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</si>
  <si>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</si>
  <si>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</si>
  <si>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</si>
  <si>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</si>
  <si>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</si>
  <si>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</si>
  <si>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</si>
  <si>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</si>
  <si>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</si>
  <si>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</si>
  <si>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</si>
  <si>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</si>
  <si>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</si>
  <si>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</si>
  <si>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</si>
  <si>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</si>
  <si>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</si>
  <si>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</si>
  <si>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</si>
  <si>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</si>
  <si>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</si>
  <si>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</si>
  <si>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</si>
  <si>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</si>
  <si>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</si>
  <si>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</si>
  <si>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</si>
  <si>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</si>
  <si>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</si>
  <si>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</si>
  <si>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</si>
  <si>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</si>
  <si>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</si>
  <si>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</si>
  <si>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</si>
  <si>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</si>
  <si>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</si>
  <si>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</si>
  <si>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</si>
  <si>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</si>
  <si>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</si>
  <si>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</si>
  <si>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</si>
  <si>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</si>
  <si>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</si>
  <si>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</si>
  <si>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</si>
  <si>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</si>
  <si>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</si>
  <si>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</si>
  <si>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</si>
  <si>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</si>
  <si>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</si>
  <si>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</si>
  <si>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</si>
  <si>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</si>
  <si>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</si>
  <si>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</si>
  <si>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</si>
  <si>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</si>
  <si>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</si>
  <si>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</si>
  <si>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</si>
  <si>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</si>
  <si>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</si>
  <si>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</si>
  <si>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</si>
  <si>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</si>
  <si>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</si>
  <si>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</si>
  <si>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</si>
  <si>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</si>
  <si>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</si>
  <si>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</si>
  <si>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</si>
  <si>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</si>
  <si>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</si>
  <si>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</si>
  <si>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</si>
  <si>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</si>
  <si>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</si>
  <si>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</si>
  <si>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</si>
  <si>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</si>
  <si>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</si>
  <si>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</si>
  <si>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</si>
  <si>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</si>
  <si>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</si>
  <si>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</si>
  <si>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</si>
  <si>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</si>
  <si>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</si>
  <si>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</si>
  <si>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</si>
  <si>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</si>
  <si>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</si>
  <si>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</si>
  <si>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</si>
  <si>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</si>
  <si>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</si>
  <si>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</si>
  <si>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</si>
  <si>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</si>
  <si>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</si>
  <si>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</si>
  <si>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</si>
  <si>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</si>
  <si>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</si>
  <si>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</si>
  <si>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</si>
  <si>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</si>
  <si>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</si>
  <si>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</si>
  <si>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</si>
  <si>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</si>
  <si>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</si>
  <si>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</si>
  <si>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</si>
  <si>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</si>
  <si>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</si>
  <si>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</si>
  <si>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</si>
  <si>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</si>
  <si>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</si>
  <si>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</si>
  <si>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</si>
  <si>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</si>
  <si>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</si>
  <si>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</si>
  <si>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</si>
  <si>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</si>
  <si>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</si>
  <si>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</si>
  <si>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</si>
  <si>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</si>
  <si>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</si>
  <si>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</si>
  <si>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</si>
  <si>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</si>
  <si>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</si>
  <si>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</si>
  <si>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</si>
  <si>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</si>
  <si>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</si>
  <si>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</si>
  <si>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</si>
  <si>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</si>
  <si>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</si>
  <si>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</si>
  <si>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</si>
  <si>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</si>
  <si>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</si>
  <si>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</si>
  <si>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</si>
  <si>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</si>
  <si>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</si>
  <si>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</si>
  <si>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</si>
  <si>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</si>
  <si>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</si>
  <si>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</si>
  <si>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</si>
  <si>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</si>
  <si>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</si>
  <si>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</si>
  <si>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</si>
  <si>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</si>
  <si>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</si>
  <si>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</si>
  <si>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</si>
  <si>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</si>
  <si>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</si>
  <si>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</si>
  <si>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</si>
  <si>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</si>
  <si>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</si>
  <si>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</si>
  <si>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</si>
  <si>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</si>
  <si>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</si>
  <si>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</si>
  <si>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</si>
  <si>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</si>
  <si>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</si>
  <si>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</si>
  <si>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</si>
  <si>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</si>
  <si>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</si>
  <si>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</si>
  <si>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</si>
  <si>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</si>
  <si>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</si>
  <si>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</si>
  <si>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</si>
  <si>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</si>
  <si>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</si>
  <si>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</si>
  <si>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</si>
  <si>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</si>
  <si>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</si>
  <si>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</si>
  <si>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</si>
  <si>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</si>
  <si>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</si>
  <si>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</si>
  <si>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</si>
  <si>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</si>
  <si>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</si>
  <si>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</si>
  <si>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</si>
  <si>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</si>
  <si>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</si>
  <si>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</si>
  <si>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</si>
  <si>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</si>
  <si>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</si>
  <si>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</si>
  <si>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</si>
  <si>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</si>
  <si>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</si>
  <si>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</si>
  <si>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</si>
  <si>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</si>
  <si>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</si>
  <si>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</si>
  <si>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</si>
  <si>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</si>
  <si>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</si>
  <si>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</si>
  <si>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</si>
  <si>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</si>
  <si>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</si>
  <si>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</si>
  <si>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</si>
  <si>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</si>
  <si>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</si>
  <si>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</si>
  <si>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</si>
  <si>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</si>
  <si>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</si>
  <si>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</si>
  <si>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</si>
  <si>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</si>
  <si>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</si>
  <si>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</si>
  <si>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</si>
  <si>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</si>
  <si>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</si>
  <si>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</si>
  <si>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</si>
  <si>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</si>
  <si>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</si>
  <si>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</si>
  <si>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</si>
  <si>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</si>
  <si>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</si>
  <si>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</si>
  <si>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</si>
  <si>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</si>
  <si>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</si>
  <si>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</si>
  <si>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</si>
  <si>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</si>
  <si>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</si>
  <si>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</si>
  <si>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</si>
  <si>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</si>
  <si>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</si>
  <si>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</si>
  <si>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</si>
  <si>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</si>
  <si>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</si>
  <si>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</si>
  <si>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</si>
  <si>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</si>
  <si>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</si>
  <si>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</si>
  <si>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</si>
  <si>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</si>
  <si>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</si>
  <si>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</si>
  <si>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</si>
  <si>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</si>
  <si>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</si>
  <si>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</si>
  <si>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</si>
  <si>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</si>
  <si>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</si>
  <si>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</si>
  <si>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</si>
  <si>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</si>
  <si>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</si>
  <si>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</si>
  <si>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</si>
  <si>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</si>
  <si>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</si>
  <si>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</si>
  <si>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</si>
  <si>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</si>
  <si>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</si>
  <si>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</si>
  <si>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</si>
  <si>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</si>
  <si>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</si>
  <si>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</si>
  <si>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</si>
  <si>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</si>
  <si>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</si>
  <si>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</si>
  <si>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</si>
  <si>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</si>
  <si>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</si>
  <si>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</si>
  <si>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</si>
  <si>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</si>
  <si>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</si>
  <si>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</si>
  <si>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</si>
  <si>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</si>
  <si>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</si>
  <si>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</si>
  <si>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</si>
  <si>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</si>
  <si>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</si>
  <si>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</si>
  <si>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</si>
  <si>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</si>
  <si>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</si>
  <si>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</si>
  <si>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</si>
  <si>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</si>
  <si>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</si>
  <si>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</si>
  <si>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</si>
  <si>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</si>
  <si>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</si>
  <si>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</si>
  <si>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</si>
  <si>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</si>
  <si>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</si>
  <si>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</si>
  <si>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</si>
  <si>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</si>
  <si>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</si>
  <si>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</si>
  <si>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</si>
  <si>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</si>
  <si>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</si>
  <si>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</si>
  <si>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</si>
  <si>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</si>
  <si>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</si>
  <si>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</si>
  <si>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</si>
  <si>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</si>
  <si>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</si>
  <si>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</si>
  <si>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</si>
  <si>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</si>
  <si>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</si>
  <si>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</si>
  <si>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</si>
  <si>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</si>
  <si>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</si>
  <si>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</si>
  <si>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</si>
  <si>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</si>
  <si>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</si>
  <si>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</si>
  <si>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</si>
  <si>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</si>
  <si>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</si>
  <si>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</si>
  <si>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</si>
  <si>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</si>
  <si>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</si>
  <si>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</si>
  <si>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</si>
  <si>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</si>
  <si>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</si>
  <si>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</si>
  <si>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</si>
  <si>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</si>
  <si>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</si>
  <si>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</si>
  <si>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</si>
  <si>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</si>
  <si>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</si>
  <si>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</si>
  <si>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</si>
  <si>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</si>
  <si>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</si>
  <si>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</si>
  <si>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</si>
  <si>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</si>
  <si>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</si>
  <si>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</si>
  <si>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</si>
  <si>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</si>
  <si>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</si>
  <si>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</si>
  <si>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</si>
  <si>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</si>
  <si>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</si>
  <si>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</si>
  <si>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</si>
  <si>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</si>
  <si>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</si>
  <si>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</si>
  <si>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</si>
  <si>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</si>
  <si>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</si>
  <si>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</si>
  <si>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</si>
  <si>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</si>
  <si>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</si>
  <si>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</si>
  <si>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</si>
  <si>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</si>
  <si>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</si>
  <si>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</si>
  <si>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</si>
  <si>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</si>
  <si>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</si>
  <si>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</si>
  <si>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</si>
  <si>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</si>
  <si>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</si>
  <si>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</si>
  <si>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</si>
  <si>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</si>
  <si>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</si>
  <si>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</si>
  <si>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</si>
  <si>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</si>
  <si>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</si>
  <si>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</si>
  <si>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</si>
  <si>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</si>
  <si>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</si>
  <si>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</si>
  <si>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</si>
  <si>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</si>
  <si>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</si>
  <si>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</si>
  <si>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</si>
  <si>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</si>
  <si>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</si>
  <si>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</si>
  <si>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</si>
  <si>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</si>
  <si>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</si>
  <si>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</si>
  <si>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</si>
  <si>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</si>
  <si>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</si>
  <si>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</si>
  <si>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</si>
  <si>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</si>
  <si>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</si>
  <si>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</si>
  <si>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</si>
  <si>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</si>
  <si>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</si>
  <si>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</si>
  <si>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</si>
  <si>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</si>
  <si>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</si>
  <si>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</si>
  <si>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</si>
  <si>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</si>
  <si>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</si>
  <si>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</si>
  <si>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</si>
  <si>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</si>
  <si>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</si>
  <si>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</si>
  <si>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</si>
  <si>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</si>
  <si>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</si>
  <si>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</si>
  <si>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</si>
  <si>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</si>
  <si>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</si>
  <si>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</si>
  <si>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</si>
  <si>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</si>
  <si>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</si>
  <si>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</si>
  <si>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</si>
  <si>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</si>
  <si>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</si>
  <si>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</si>
  <si>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</si>
  <si>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</si>
  <si>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</si>
  <si>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</si>
  <si>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</si>
  <si>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</si>
  <si>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</si>
  <si>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</si>
  <si>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</si>
  <si>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</si>
  <si>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</si>
  <si>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</si>
  <si>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</si>
  <si>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</si>
  <si>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</si>
  <si>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</si>
  <si>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</si>
  <si>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</si>
  <si>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</si>
  <si>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</si>
  <si>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</si>
  <si>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</si>
  <si>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</si>
  <si>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</si>
  <si>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</si>
  <si>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</si>
  <si>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</si>
  <si>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</si>
  <si>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</si>
  <si>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</si>
  <si>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</si>
  <si>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</si>
  <si>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</si>
  <si>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</si>
  <si>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</si>
  <si>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</si>
  <si>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</si>
  <si>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</si>
  <si>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</si>
  <si>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</si>
  <si>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</si>
  <si>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</si>
  <si>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</si>
  <si>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</si>
  <si>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</si>
  <si>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</si>
  <si>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</si>
  <si>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</si>
  <si>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</si>
  <si>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</si>
  <si>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</si>
  <si>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</si>
  <si>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</si>
  <si>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</si>
  <si>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</si>
  <si>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</si>
  <si>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</si>
  <si>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</si>
  <si>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</si>
  <si>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</si>
  <si>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</si>
  <si>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</si>
  <si>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</si>
  <si>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</si>
  <si>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</si>
  <si>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</si>
  <si>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</si>
  <si>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</si>
  <si>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</si>
  <si>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</si>
  <si>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</si>
  <si>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</si>
  <si>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</si>
  <si>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</si>
  <si>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</si>
  <si>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</si>
  <si>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</si>
  <si>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</si>
  <si>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</si>
  <si>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</si>
  <si>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</si>
  <si>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</si>
  <si>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</si>
  <si>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</si>
  <si>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</si>
  <si>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</si>
  <si>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</si>
  <si>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</si>
  <si>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</si>
  <si>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</si>
  <si>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</si>
  <si>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</si>
  <si>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</si>
  <si>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</si>
  <si>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</si>
  <si>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</si>
  <si>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</si>
  <si>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</si>
  <si>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</si>
  <si>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</si>
  <si>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</si>
  <si>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</si>
  <si>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</si>
  <si>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</si>
  <si>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</si>
  <si>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</si>
  <si>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</si>
  <si>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</si>
  <si>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</si>
  <si>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</si>
  <si>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</si>
  <si>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</si>
  <si>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</si>
  <si>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</si>
  <si>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</si>
  <si>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</si>
  <si>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</si>
  <si>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</si>
  <si>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</si>
  <si>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</si>
  <si>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</si>
  <si>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</si>
  <si>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</si>
  <si>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</si>
  <si>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</si>
  <si>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</si>
  <si>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</si>
  <si>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</si>
  <si>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</si>
  <si>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</si>
  <si>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</si>
  <si>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</si>
  <si>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</si>
  <si>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</si>
  <si>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</si>
  <si>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</si>
  <si>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</si>
  <si>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</si>
  <si>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</si>
  <si>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</si>
  <si>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</si>
  <si>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</si>
  <si>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</si>
  <si>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</si>
  <si>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</si>
  <si>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</si>
  <si>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</si>
  <si>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</si>
  <si>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</si>
  <si>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</si>
  <si>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</si>
  <si>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</si>
  <si>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</si>
  <si>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</si>
  <si>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</si>
  <si>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</si>
  <si>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</si>
  <si>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</si>
  <si>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</si>
  <si>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</si>
  <si>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</si>
  <si>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</si>
  <si>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</si>
  <si>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</si>
  <si>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</si>
  <si>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</si>
  <si>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</si>
  <si>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</si>
  <si>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</si>
  <si>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</si>
  <si>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</si>
  <si>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</si>
  <si>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</si>
  <si>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</si>
  <si>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</si>
  <si>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</si>
  <si>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</si>
  <si>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</si>
  <si>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</si>
  <si>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</si>
  <si>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</si>
  <si>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</si>
  <si>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</si>
  <si>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</si>
  <si>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</si>
  <si>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</si>
  <si>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</si>
  <si>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</si>
  <si>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</si>
  <si>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</si>
  <si>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</si>
  <si>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</si>
  <si>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</si>
  <si>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</si>
  <si>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</si>
  <si>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</si>
  <si>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</si>
  <si>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</si>
  <si>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</si>
  <si>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</si>
  <si>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</si>
  <si>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</si>
  <si>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</si>
  <si>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</si>
  <si>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</si>
  <si>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</si>
  <si>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</si>
  <si>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</si>
  <si>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</si>
  <si>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</si>
  <si>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</si>
  <si>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</si>
  <si>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</si>
  <si>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</si>
  <si>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</si>
  <si>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</si>
  <si>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</si>
  <si>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</si>
  <si>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</si>
  <si>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</si>
  <si>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</si>
  <si>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</si>
  <si>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</si>
  <si>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</si>
  <si>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</si>
  <si>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</si>
  <si>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</si>
  <si>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</si>
  <si>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</si>
  <si>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</si>
  <si>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</si>
  <si>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</si>
  <si>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</si>
  <si>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</si>
  <si>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</si>
  <si>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</si>
  <si>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</si>
  <si>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</si>
  <si>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</si>
  <si>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</si>
  <si>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</si>
  <si>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</si>
  <si>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</si>
  <si>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</si>
  <si>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</si>
  <si>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</si>
  <si>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</si>
  <si>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</si>
  <si>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</si>
  <si>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</si>
  <si>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</si>
  <si>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</si>
  <si>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</si>
  <si>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</si>
  <si>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</si>
  <si>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</si>
  <si>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</si>
  <si>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</si>
  <si>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</si>
  <si>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</si>
  <si>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</si>
  <si>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</si>
  <si>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</si>
  <si>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</si>
  <si>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</si>
  <si>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</si>
  <si>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</si>
  <si>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</si>
  <si>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</si>
  <si>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</si>
  <si>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</si>
  <si>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</si>
  <si>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</si>
  <si>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</si>
  <si>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</si>
  <si>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</si>
  <si>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</si>
  <si>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</si>
  <si>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</si>
  <si>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</si>
  <si>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</si>
  <si>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</si>
  <si>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</si>
  <si>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</si>
  <si>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</si>
  <si>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</si>
  <si>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</si>
  <si>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</si>
  <si>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</si>
  <si>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</si>
  <si>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</si>
  <si>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</si>
  <si>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</si>
  <si>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</si>
  <si>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</si>
  <si>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</si>
  <si>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</si>
  <si>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</si>
  <si>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</si>
  <si>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</si>
  <si>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</si>
  <si>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</si>
  <si>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</si>
  <si>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</si>
  <si>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</si>
  <si>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</si>
  <si>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</si>
  <si>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</si>
  <si>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</si>
  <si>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</si>
  <si>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</si>
  <si>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</si>
  <si>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</si>
  <si>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</si>
  <si>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</si>
  <si>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</si>
  <si>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</si>
  <si>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</si>
  <si>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</si>
  <si>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</si>
  <si>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</si>
  <si>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</si>
  <si>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</si>
  <si>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</si>
  <si>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</si>
  <si>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</si>
  <si>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</si>
  <si>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</si>
  <si>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</si>
  <si>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</si>
  <si>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</si>
  <si>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</si>
  <si>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</si>
  <si>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</si>
  <si>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</si>
  <si>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</si>
  <si>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</si>
  <si>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</si>
  <si>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</si>
  <si>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</si>
  <si>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</si>
  <si>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</si>
  <si>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</si>
  <si>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</si>
  <si>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</si>
  <si>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</si>
  <si>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</si>
  <si>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</si>
  <si>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</si>
  <si>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</si>
  <si>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</si>
  <si>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</si>
  <si>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</si>
  <si>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</si>
  <si>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</si>
  <si>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</si>
  <si>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</si>
  <si>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</si>
  <si>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</si>
  <si>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</si>
  <si>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</si>
  <si>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</si>
  <si>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</si>
  <si>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</si>
  <si>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</si>
  <si>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</si>
  <si>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</si>
  <si>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</si>
  <si>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</si>
  <si>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</si>
  <si>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</si>
  <si>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</si>
  <si>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</si>
  <si>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</si>
  <si>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</si>
  <si>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</si>
  <si>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</si>
  <si>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</si>
  <si>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</si>
  <si>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</si>
  <si>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</si>
  <si>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</si>
  <si>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</si>
  <si>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</si>
  <si>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</si>
  <si>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</si>
  <si>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</si>
  <si>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</si>
  <si>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</si>
  <si>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</si>
  <si>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</si>
  <si>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</si>
  <si>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</si>
  <si>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</si>
  <si>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</si>
  <si>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</si>
  <si>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</si>
  <si>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</si>
  <si>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</si>
  <si>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</si>
  <si>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</si>
  <si>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</si>
  <si>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</si>
  <si>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</si>
  <si>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</si>
  <si>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</si>
  <si>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</si>
  <si>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</si>
  <si>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</si>
  <si>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</si>
  <si>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</si>
  <si>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</si>
  <si>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</si>
  <si>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</si>
  <si>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</si>
  <si>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</si>
  <si>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</si>
  <si>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</si>
  <si>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</si>
  <si>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</si>
  <si>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</si>
  <si>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</si>
  <si>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</si>
  <si>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</si>
  <si>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</si>
  <si>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</si>
  <si>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</si>
  <si>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</si>
  <si>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</si>
  <si>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</si>
  <si>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</si>
  <si>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</si>
  <si>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</si>
  <si>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</si>
  <si>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</si>
  <si>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</si>
  <si>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</si>
  <si>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</si>
  <si>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</si>
  <si>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</si>
  <si>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</si>
  <si>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</si>
  <si>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</si>
  <si>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</si>
  <si>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</si>
  <si>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</si>
  <si>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</si>
  <si>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</si>
  <si>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</si>
  <si>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</si>
  <si>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</si>
  <si>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</si>
  <si>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</si>
  <si>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</si>
  <si>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</si>
  <si>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</si>
  <si>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</si>
  <si>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</si>
  <si>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</si>
  <si>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</si>
  <si>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</si>
  <si>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</si>
  <si>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</si>
  <si>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</si>
  <si>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</si>
  <si>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</si>
  <si>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</si>
  <si>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</si>
  <si>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</si>
  <si>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</si>
  <si>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</si>
  <si>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</si>
  <si>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</si>
  <si>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</si>
  <si>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</si>
  <si>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</si>
  <si>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</si>
  <si>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</si>
  <si>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</si>
  <si>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</si>
  <si>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</si>
  <si>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</si>
  <si>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</si>
  <si>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</si>
  <si>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</si>
  <si>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</si>
  <si>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</si>
  <si>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</si>
  <si>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</si>
  <si>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</si>
  <si>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</si>
  <si>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</si>
  <si>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</si>
  <si>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</si>
  <si>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</si>
  <si>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</si>
  <si>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</si>
  <si>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</si>
  <si>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</si>
  <si>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</si>
  <si>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</si>
  <si>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</si>
  <si>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</si>
  <si>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</si>
  <si>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</si>
  <si>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</si>
  <si>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</si>
  <si>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</si>
  <si>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</si>
  <si>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</si>
  <si>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</si>
  <si>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</si>
  <si>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</si>
  <si>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</si>
  <si>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</si>
  <si>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</si>
  <si>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</si>
  <si>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</si>
  <si>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</si>
  <si>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</si>
  <si>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</si>
  <si>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</si>
  <si>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</si>
  <si>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</si>
  <si>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</si>
  <si>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</si>
  <si>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</si>
  <si>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</si>
  <si>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</si>
  <si>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</si>
  <si>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</si>
  <si>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</si>
  <si>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</si>
  <si>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</si>
  <si>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</si>
  <si>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</si>
  <si>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</si>
  <si>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</si>
  <si>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</si>
  <si>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</si>
  <si>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</si>
  <si>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</si>
  <si>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</si>
  <si>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</si>
  <si>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</si>
  <si>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</si>
  <si>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</si>
  <si>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</si>
  <si>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</si>
  <si>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</si>
  <si>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</si>
  <si>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</si>
  <si>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</si>
  <si>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</si>
  <si>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</si>
  <si>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</si>
  <si>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</si>
  <si>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</si>
  <si>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</si>
  <si>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</si>
  <si>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</si>
  <si>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</si>
  <si>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</si>
  <si>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</si>
  <si>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</si>
  <si>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</si>
  <si>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</si>
  <si>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</si>
  <si>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</si>
  <si>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</si>
  <si>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</si>
  <si>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</si>
  <si>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</si>
  <si>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</si>
  <si>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</si>
  <si>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</si>
  <si>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</si>
  <si>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</si>
  <si>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</si>
  <si>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</si>
  <si>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</si>
  <si>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</si>
  <si>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</si>
  <si>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</si>
  <si>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</si>
  <si>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</si>
  <si>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</si>
  <si>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</si>
  <si>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</si>
  <si>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</si>
  <si>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</si>
  <si>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</si>
  <si>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</si>
  <si>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</si>
  <si>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</si>
  <si>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</si>
  <si>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</si>
  <si>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</si>
  <si>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</si>
  <si>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</si>
  <si>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</si>
  <si>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</si>
  <si>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</si>
  <si>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</si>
  <si>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</si>
  <si>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</si>
  <si>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</si>
  <si>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</si>
  <si>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</si>
  <si>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</si>
  <si>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</si>
  <si>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</si>
  <si>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</si>
  <si>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</si>
  <si>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</si>
  <si>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</si>
  <si>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</si>
  <si>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</si>
  <si>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</si>
  <si>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</si>
  <si>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</si>
  <si>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</si>
  <si>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</si>
  <si>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</si>
  <si>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</si>
  <si>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</si>
  <si>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</si>
  <si>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</si>
  <si>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</si>
  <si>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</si>
  <si>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</si>
  <si>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</si>
  <si>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</si>
  <si>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</si>
  <si>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</si>
  <si>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</si>
  <si>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</si>
  <si>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</si>
  <si>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</si>
  <si>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</si>
  <si>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</si>
  <si>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</si>
  <si>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</si>
  <si>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</si>
  <si>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</si>
  <si>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</si>
  <si>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</si>
  <si>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</si>
  <si>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</si>
  <si>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</si>
  <si>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</si>
  <si>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</si>
  <si>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</si>
  <si>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</si>
  <si>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</si>
  <si>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</si>
  <si>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TT-20251019-01192 // NA</t>
  </si>
  <si>
    <t>ETA 70 mins</t>
  </si>
  <si>
    <t>PCM-20251019-00001824</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</si>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</sst>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286.79213078703469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6.2968182870317833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5.1841435182723217E-2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45949.740556712961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45949.740556712961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45949.740556712961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45949.740556712961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45949.740556712961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45949.740556712961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45949.740556712961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45949.740556712961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45949.740556712961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45949.740556712961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45949.740556712961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45949.740556712961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45949.740556712961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45949.740556712961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45949.740556712961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45949.740556712961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45949.740556712961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45949.740556712961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45949.740556712961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45949.740556712961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45949.740556712961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45949.740556712961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45949.740556712961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45949.740556712961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45949.740556712961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45949.740556712961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45949.740556712961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45949.740556712961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45949.740556712961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45949.740556712961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45949.740556712961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45949.740556712961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45949.740556712961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45949.740556712961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45949.740556712961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45949.740556712961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45949.740556712961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45949.740556712961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45949.740556712961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45949.740556712961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45949.740556712961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45949.740556712961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45949.740556712961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45949.740556712961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45949.740556712961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45949.740556712961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45949.740556712961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45949.740556712961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45949.740556712961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45949.740556712961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45949.740556712961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45949.740556712961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45949.740556712961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45949.740556712961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45949.740556712961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45949.740556712961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45949.740556712961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45949.740556712961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45949.740556712961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45949.740556712961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45949.740556712961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45949.740556712961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45949.740556712961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45949.740556712961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45949.740556712961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45949.740556712961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45949.740556712961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45949.740556712961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45949.740556712961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45949.740556712961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45949.740556712961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45949.740556712961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45949.740556712961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45949.740556712961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45949.740556712961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45949.740556712961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45949.740556712961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45949.740556712961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45949.740556712961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45949.740556712961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45949.740556712961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45949.740556712961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45949.740556712961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45949.740556712961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45949.740556712961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45949.740556712961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45949.740556712961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45949.740556712961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45949.740556712961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45949.740556712961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45949.740556712961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45949.740556712961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45949.740556712961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45949.740556712961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45949.740556712961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45949.740556712961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45949.740556712961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45949.740556712961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45949.740556712961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86C5DC5-7622-45DC-A37E-790E5D5C5DD9}"/>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143.01347337962943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124.74071874999936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5.2447812499958673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45949.740556712961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45949.740556712961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45949.740556712961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45949.740556712961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45949.740556712961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R2</v>
      </c>
      <c r="C11" s="18"/>
      <c r="D11" s="18" t="s">
        <v>25259</v>
      </c>
      <c r="E11" s="116"/>
      <c r="F11" s="117"/>
      <c r="G11" s="118">
        <f ca="1">IFERROR(NOW()-F11,"-")</f>
        <v>45949.740556712961</v>
      </c>
      <c r="H11" s="117"/>
      <c r="I11" s="18" t="str">
        <f>IFERROR(VLOOKUP(D11,DB!A:F,6,0),"")</f>
        <v>Generator-SG</v>
      </c>
      <c r="J11" s="18" t="str">
        <f>IFERROR(VLOOKUP(D11,DB!A:G,7,0),"")</f>
        <v>Vandalized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45949.740556712961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45949.740556712961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45949.740556712961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45949.740556712961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45949.740556712961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45949.740556712961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45949.740556712961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45949.740556712961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45949.740556712961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45949.740556712961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45949.740556712961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45949.740556712961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45949.740556712961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45949.740556712961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45949.740556712961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45949.740556712961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45949.740556712961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45949.740556712961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45949.740556712961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45949.740556712961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45949.740556712961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45949.740556712961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45949.740556712961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45949.740556712961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45949.740556712961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45949.740556712961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45949.740556712961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45949.740556712961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45949.740556712961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45949.740556712961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45949.740556712961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45949.740556712961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45949.740556712961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45949.740556712961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45949.740556712961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45949.740556712961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45949.740556712961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45949.740556712961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45949.740556712961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45949.740556712961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45949.740556712961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45949.740556712961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45949.740556712961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45949.740556712961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45949.740556712961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45949.740556712961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45949.740556712961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45949.740556712961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45949.740556712961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45949.740556712961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45949.740556712961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45949.740556712961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45949.740556712961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45949.740556712961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45949.740556712961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45949.740556712961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45949.740556712961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45949.740556712961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45949.740556712961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45949.740556712961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45949.740556712961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45949.740556712961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45949.740556712961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45949.740556712961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45949.740556712961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45949.740556712961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45949.740556712961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45949.740556712961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45949.740556712961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45949.740556712961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45949.740556712961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45949.740556712961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45949.740556712961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45949.740556712961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45949.740556712961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45949.740556712961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45949.740556712961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45949.740556712961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45949.740556712961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45949.740556712961</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45949.740556712961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45949.740556712961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45949.740556712961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45949.740556712961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45949.740556712961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45949.740556712961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45949.740556712961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45949.740556712961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45949.740556712961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45949.740556712961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45949.740556712961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45949.740556712961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45949.740556712961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45949.740556712961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45949.740556712961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45949.740556712961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45949.740556712961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45949.740556712961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45949.740556712961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45949.740556712961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45949.740556712961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45949.740556712961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45949.740556712961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45949.740556712961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45949.740556712961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45949.740556712961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45949.740556712961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45949.740556712961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45949.740556712961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45949.740556712961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45949.740556712961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45949.740556712961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45949.740556712961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45949.740556712961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45949.740556712961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45949.740556712961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45949.740556712961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45949.740556712961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45949.740556712961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45949.740556712961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45949.740556712961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45949.740556712961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45949.740556712961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45949.740556712961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45949.740556712961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45949.740556712961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45949.740556712961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45949.740556712961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45949.740556712961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45949.740556712961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45949.740556712961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45949.740556712961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45949.740556712961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45949.740556712961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45949.740556712961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45949.740556712961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45949.740556712961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45949.740556712961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45949.740556712961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45949.740556712961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45949.740556712961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45949.740556712961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45949.740556712961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45949.740556712961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45949.740556712961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45949.740556712961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45949.740556712961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45949.740556712961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45949.740556712961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45949.740556712961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45949.740556712961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45949.740556712961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45949.740556712961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45949.740556712961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45949.740556712961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45949.740556712961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45949.740556712961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45949.740556712961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45949.740556712961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45949.740556712961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45949.740556712961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45949.740556712961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45949.740556712961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45949.740556712961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45949.740556712961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45949.740556712961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45949.740556712961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45949.740556712961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45949.740556712961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45949.740556712961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45949.740556712961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45949.740556712961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45949.740556712961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45949.740556712961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45949.740556712961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45949.740556712961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45949.740556712961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45949.740556712961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45949.740556712961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45949.740556712961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45949.740556712961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45949.740556712961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45949.740556712961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45949.740556712961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45949.740556712961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45949.740556712961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45949.740556712961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45949.740556712961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45949.740556712961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45949.740556712961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45949.740556712961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45949.740556712961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45949.740556712961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45949.740556712961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45949.740556712961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45949.740556712961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45949.740556712961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45949.740556712961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45949.740556712961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45949.740556712961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45949.740556712961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45949.740556712961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45949.740556712961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45949.740556712961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45949.740556712961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45949.740556712961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45949.740556712961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45949.740556712961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45949.740556712961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45949.740556712961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45949.740556712961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45949.740556712961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45949.740556712961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45949.740556712961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45949.740556712961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45949.740556712961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45949.740556712961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45949.740556712961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45949.740556712961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45949.740556712961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45949.740556712961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45949.740556712961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45949.740556712961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45949.740556712961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45949.740556712961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45949.740556712961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45949.740556712961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45949.740556712961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45949.740556712961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45949.740556712961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45949.740556712961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45949.740556712961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45949.740556712961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45949.740556712961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45949.740556712961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45949.740556712961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45949.740556712961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45949.740556712961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45949.740556712961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45949.740556712961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45949.740556712961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45949.740556712961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45949.740556712961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45949.740556712961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45949.740556712961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45949.740556712961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45949.740556712961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45949.740556712961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45949.740556712961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45949.740556712961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45949.740556712961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45949.740556712961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45949.740556712961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45949.740556712961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45949.740556712961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45949.740556712961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45949.740556712961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45949.740556712961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45949.740556712961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45949.740556712961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45949.740556712961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45949.740556712961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45949.740556712961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45949.740556712961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45949.740556712961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45949.740556712961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45949.740556712961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45949.740556712961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45949.740556712961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45949.740556712961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45949.740556712961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45949.740556712961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45949.740556712961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45949.740556712961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45949.740556712961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45949.740556712961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45949.740556712961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45949.740556712961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45949.740556712961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45949.740556712961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45949.740556712961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45949.740556712961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45949.740556712961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45949.740556712961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45949.740556712961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45949.740556712961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45949.740556712961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45949.740556712961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45949.740556712961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45949.740556712961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45949.740556712961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45949.740556712961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45949.740556712961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45949.740556712961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45949.740556712961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45949.740556712961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45949.740556712961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45949.740556712961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45949.740556712961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45949.740556712961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45949.740556712961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45949.740556712961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45949.740556712961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45949.740556712961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45949.740556712961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45949.740556712961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45949.740556712961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45949.740556712961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45949.740556712961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45949.740556712961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45949.740556712961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45949.740556712961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45949.740556712961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45949.740556712961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45949.740556712961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45949.740556712961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45949.740556712961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45949.740556712961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45949.740556712961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45949.740556712961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45949.740556712961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45949.740556712961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45949.740556712961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45949.740556712961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45949.740556712961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45949.740556712961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45949.740556712961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45949.740556712961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45949.740556712961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45949.740556712961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45949.740556712961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45949.740556712961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45949.740556712961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45949.740556712961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45949.740556712961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45949.740556712961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45949.740556712961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45949.740556712961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45949.740556712961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45949.740556712961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45949.740556712961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45949.740556712961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45949.740556712961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45949.740556712961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45949.740556712961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45949.740556712961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45949.740556712961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45949.740556712961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45949.740556712961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45949.740556712961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45949.740556712961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45949.740556712961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45949.740556712961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45949.740556712961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45949.740556712961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45949.740556712961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45949.740556712961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45949.740556712961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45949.740556712961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45949.740556712961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45949.740556712961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45949.740556712961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45949.740556712961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45949.740556712961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45949.740556712961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45949.740556712961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45949.740556712961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45949.740556712961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45949.740556712961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45949.740556712961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45949.740556712961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45949.740556712961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45949.740556712961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45949.740556712961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45949.740556712961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45949.740556712961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45949.740556712961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45949.740556712961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45949.740556712961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45949.740556712961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45949.740556712961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45949.740556712961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45949.740556712961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45949.740556712961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45949.740556712961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45949.740556712961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45949.740556712961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45949.740556712961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45949.740556712961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45949.740556712961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45949.740556712961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45949.740556712961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45949.740556712961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45949.740556712961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45949.740556712961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45949.740556712961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45949.740556712961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45949.740556712961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45949.740556712961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45949.740556712961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45949.740556712961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45949.740556712961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45949.740556712961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45949.740556712961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45949.740556712961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45949.740556712961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45949.740556712961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45949.740556712961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45949.740556712961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45949.740556712961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45949.740556712961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45949.740556712961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45949.740556712961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45949.740556712961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45949.740556712961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45949.740556712961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45949.740556712961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45949.740556712961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45949.740556712961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45949.740556712961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45949.740556712961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45949.740556712961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45949.740556712961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45949.740556712961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45949.740556712961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45949.740556712961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45949.740556712961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45949.740556712961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45949.740556712961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45949.740556712961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45949.740556712961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45949.740556712961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45949.740556712961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45949.740556712961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45949.740556712961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45949.740556712961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45949.740556712961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45949.740556712961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45949.740556712961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45949.740556712961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45949.740556712961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45949.740556712961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45949.740556712961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45949.740556712961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45949.740556712961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45949.740556712961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45949.740556712961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45949.740556712961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45949.740556712961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45949.740556712961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45949.740556712961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45949.740556712961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45949.740556712961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45949.740556712961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45949.740556712961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45949.740556712961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45949.740556712961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45949.740556712961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45949.740556712961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45949.740556712961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45949.740556712961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45949.740556712961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45949.740556712961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45949.740556712961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45949.740556712961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45949.740556712961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45949.740556712961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45949.740556712961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45949.740556712961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45949.740556712961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45949.740556712961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45949.740556712961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45949.740556712961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45949.740556712961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45949.740556712961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45949.740556712961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45949.740556712961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45949.740556712961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45949.740556712961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45949.740556712961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45949.740556712961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45949.740556712961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45949.740556712961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45949.740556712961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45949.740556712961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45949.740556712961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45949.740556712961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45949.740556712961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45949.740556712961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45949.740556712961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45949.740556712961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45949.740556712961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45949.740556712961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45949.740556712961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45949.740556712961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45949.740556712961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45949.740556712961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45949.740556712961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45949.740556712961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45949.740556712961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45949.740556712961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45949.740556712961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45949.740556712961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45949.740556712961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45949.740556712961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45949.740556712961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45949.740556712961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45949.740556712961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45949.740556712961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45949.740556712961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45949.740556712961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45949.740556712961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45949.740556712961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45949.740556712961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45949.740556712961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45949.740556712961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45949.740556712961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45949.740556712961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45949.740556712961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45949.740556712961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45949.740556712961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45949.740556712961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45949.740556712961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45949.740556712961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45949.740556712961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45949.740556712961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45949.740556712961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45949.740556712961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45949.740556712961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45949.740556712961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45949.740556712961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45949.740556712961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45949.740556712961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45949.740556712961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45949.740556712961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45949.740556712961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45949.740556712961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45949.740556712961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45949.740556712961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45949.740556712961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45949.740556712961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45949.740556712961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45949.740556712961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45949.740556712961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45949.740556712961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45949.740556712961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45949.740556712961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45949.740556712961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45949.740556712961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45949.740556712961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45949.740556712961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45949.740556712961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45949.740556712961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45949.740556712961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45949.740556712961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45949.740556712961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45949.740556712961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45949.740556712961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45949.740556712961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45949.740556712961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45949.740556712961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45949.740556712961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45949.740556712961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45949.740556712961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45949.740556712961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45949.740556712961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45949.740556712961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45949.740556712961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45949.740556712961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45949.740556712961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45949.740556712961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45949.740556712961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45949.740556712961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45949.740556712961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45949.740556712961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45949.740556712961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45949.740556712961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45949.740556712961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45949.740556712961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45949.740556712961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45949.740556712961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45949.740556712961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45949.740556712961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45949.740556712961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45949.740556712961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45949.740556712961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45949.740556712961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45949.740556712961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45949.740556712961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45949.740556712961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45949.740556712961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45949.740556712961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45949.740556712961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45949.740556712961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45949.740556712961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45949.740556712961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45949.740556712961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45949.740556712961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45949.740556712961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45949.740556712961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45949.740556712961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45949.740556712961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45949.740556712961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45949.740556712961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45949.740556712961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45949.740556712961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45949.740556712961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45949.740556712961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45949.740556712961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45949.740556712961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45949.740556712961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45949.740556712961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45949.740556712961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45949.740556712961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45949.740556712961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45949.740556712961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45949.740556712961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45949.740556712961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45949.740556712961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45949.740556712961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45949.740556712961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45949.740556712961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45949.740556712961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45949.740556712961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45949.740556712961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45949.740556712961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45949.740556712961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45949.740556712961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45949.740556712961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45949.740556712961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45949.740556712961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45949.740556712961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45949.740556712961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45949.740556712961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45949.740556712961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45949.740556712961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45949.740556712961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45949.740556712961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45949.740556712961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45949.740556712961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45949.740556712961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45949.740556712961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45949.740556712961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45949.740556712961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45949.740556712961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45949.740556712961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45949.740556712961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45949.740556712961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45949.740556712961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45949.740556712961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45949.740556712961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45949.740556712961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45949.740556712961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45949.740556712961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45949.740556712961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45949.740556712961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45949.740556712961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45949.740556712961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45949.740556712961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45949.740556712961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45949.740556712961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45949.740556712961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45949.740556712961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45949.740556712961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45949.740556712961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45949.740556712961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45949.740556712961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45949.740556712961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45949.740556712961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45949.740556712961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45949.740556712961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45949.740556712961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45949.740556712961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45949.740556712961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45949.740556712961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45949.740556712961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45949.740556712961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45949.740556712961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45949.740556712961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45949.740556712961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45949.740556712961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45949.740556712961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45949.740556712961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45949.740556712961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45949.740556712961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45949.740556712961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45949.740556712961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45949.740556712961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45949.740556712961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45949.740556712961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45949.740556712961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45949.740556712961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45949.740556712961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45949.740556712961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45949.740556712961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45949.740556712961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45949.740556712961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45949.740556712961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45949.740556712961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45949.740556712961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45949.740556712961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45949.740556712961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45949.740556712961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45949.740556712961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45949.740556712961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45949.740556712961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45949.740556712961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45949.740556712961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45949.740556712961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45949.740556712961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45949.740556712961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45949.740556712961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45949.740556712961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45949.740556712961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45949.740556712961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45949.740556712961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45949.740556712961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45949.740556712961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45949.740556712961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45949.740556712961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45949.740556712961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45949.740556712961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45949.740556712961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45949.740556712961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45949.740556712961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45949.740556712961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45949.740556712961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45949.740556712961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45949.740556712961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45949.740556712961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45949.740556712961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45949.740556712961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45949.740556712961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45949.740556712961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45949.740556712961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45949.740556712961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45949.740556712961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45949.740556712961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45949.740556712961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45949.740556712961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45949.740556712961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45949.740556712961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45949.740556712961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45949.740556712961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45949.740556712961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45949.740556712961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45949.740556712961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45949.740556712961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45949.740556712961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45949.740556712961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45949.740556712961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45949.740556712961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45949.740556712961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45949.740556712961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45949.740556712961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45949.740556712961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45949.740556712961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45949.740556712961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45949.740556712961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45949.740556712961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45949.740556712961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45949.740556712961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45949.740556712961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45949.740556712961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45949.740556712961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45949.740556712961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45949.740556712961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45949.740556712961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45949.740556712961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45949.740556712961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45949.740556712961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45949.740556712961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45949.740556712961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45949.740556712961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45949.740556712961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45949.740556712961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45949.740556712961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45949.740556712961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45949.740556712961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45949.740556712961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45949.740556712961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45949.740556712961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45949.740556712961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45949.740556712961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45949.740556712961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45949.740556712961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45949.740556712961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45949.740556712961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45949.740556712961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45949.740556712961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45949.740556712961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45949.740556712961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45949.740556712961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45949.740556712961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45949.740556712961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45949.740556712961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45949.740556712961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45949.740556712961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45949.740556712961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45949.740556712961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45949.740556712961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45949.740556712961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45949.740556712961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45949.740556712961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45949.740556712961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45949.740556712961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45949.740556712961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45949.740556712961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45949.740556712961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45949.740556712961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45949.740556712961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45949.740556712961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45949.740556712961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45949.740556712961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45949.740556712961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45949.740556712961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45949.740556712961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45949.740556712961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45949.740556712961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45949.740556712961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45949.740556712961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45949.740556712961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45949.740556712961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45949.740556712961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45949.740556712961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45949.740556712961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45949.740556712961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45949.740556712961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45949.740556712961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45949.740556712961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45949.740556712961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45949.740556712961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45949.740556712961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45949.740556712961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45949.740556712961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45949.740556712961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45949.740556712961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45949.740556712961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45949.740556712961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45949.740556712961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45949.740556712961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45949.740556712961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45949.740556712961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45949.740556712961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45949.740556712961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45949.740556712961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45949.740556712961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45949.740556712961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45949.740556712961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45949.740556712961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45949.740556712961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45949.740556712961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45949.740556712961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45949.740556712961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45949.740556712961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45949.740556712961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45949.740556712961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45949.740556712961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45949.740556712961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45949.740556712961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45949.740556712961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45949.740556712961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45949.740556712961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45949.740556712961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45949.740556712961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45949.740556712961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45949.740556712961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45949.740556712961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45949.740556712961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45949.740556712961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45949.740556712961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45949.740556712961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45949.740556712961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45949.740556712961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45949.740556712961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45949.740556712961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45949.740556712961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45949.740556712961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45949.740556712961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45949.740556712961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45949.740556712961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45949.740556712961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45949.740556712961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45949.740556712961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45949.740556712961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45949.740556712961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45949.740556712961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45949.740556712961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45949.740556712961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45949.740556712961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45949.740556712961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45949.740556712961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45949.740556712961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45949.740556712961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45949.740556712961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45949.740556712961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45949.740556712961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45949.740556712961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45949.740556712961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45949.740556712961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45949.740556712961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45949.740556712961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45949.740556712961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45949.740556712961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45949.740556712961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45949.740556712961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45949.740556712961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45949.740556712961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45949.740556712961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45949.740556712961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45949.740556712961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45949.740556712961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45949.740556712961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45949.740556712961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45949.740556712961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45949.740556712961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45949.740556712961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45949.740556712961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45949.740556712961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45949.740556712961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45949.740556712961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45949.740556712961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45949.740556712961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45949.740556712961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45949.740556712961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45949.740556712961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45949.740556712961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45949.740556712961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45949.740556712961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45949.740556712961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45949.740556712961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45949.740556712961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45949.740556712961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45949.740556712961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45949.740556712961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45949.740556712961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45949.740556712961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45949.740556712961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45949.740556712961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45949.740556712961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45949.740556712961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45949.740556712961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45949.740556712961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45949.740556712961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45949.740556712961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45949.740556712961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45949.740556712961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45949.740556712961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45949.740556712961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45949.740556712961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45949.740556712961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45949.740556712961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45949.740556712961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45949.740556712961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45949.740556712961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45949.740556712961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45949.740556712961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45949.740556712961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45949.740556712961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45949.740556712961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45949.740556712961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45949.740556712961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45949.740556712961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45949.740556712961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45949.740556712961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45949.740556712961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45949.740556712961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45949.740556712961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45949.740556712961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45949.740556712961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45949.740556712961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45949.740556712961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45949.740556712961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45949.740556712961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45949.740556712961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45949.740556712961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45949.740556712961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45949.740556712961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45949.740556712961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45949.740556712961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45949.740556712961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45949.740556712961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45949.740556712961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45949.740556712961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45949.740556712961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45949.740556712961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45949.740556712961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45949.740556712961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45949.740556712961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45949.740556712961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45949.740556712961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45949.740556712961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45949.740556712961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45949.740556712961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45949.740556712961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45949.740556712961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45949.740556712961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45949.740556712961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45949.740556712961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45949.740556712961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45949.740556712961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45949.740556712961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45949.740556712961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45949.740556712961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45949.740556712961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45949.740556712961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45949.740556712961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45949.740556712961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45949.740556712961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45949.740556712961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45949.740556712961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45949.740556712961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45949.740556712961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45949.740556712961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45949.740556712961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45949.740556712961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45949.740556712961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45949.740556712961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45949.740556712961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45949.740556712961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45949.740556712961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45949.740556712961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45949.740556712961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45949.740556712961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45949.740556712961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45949.740556712961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45949.740556712961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45949.740556712961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45949.740556712961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45949.740556712961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45949.740556712961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45949.740556712961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45949.740556712961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45949.740556712961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45949.740556712961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45949.740556712961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45949.740556712961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45949.740556712961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45949.740556712961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45949.740556712961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45949.740556712961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45949.740556712961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45949.740556712961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45949.740556712961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45949.740556712961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45949.740556712961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45949.740556712961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45949.740556712961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45949.740556712961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45949.740556712961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45949.740556712961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45949.740556712961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45949.740556712961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45949.740556712961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45949.740556712961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45949.740556712961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45949.740556712961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45949.740556712961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45949.740556712961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45949.740556712961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45949.740556712961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45949.740556712961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45949.740556712961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45949.740556712961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45949.740556712961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45949.740556712961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45949.740556712961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45949.740556712961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45949.740556712961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45949.740556712961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45949.740556712961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45949.740556712961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45949.740556712961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45949.740556712961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45949.740556712961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45949.740556712961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45949.740556712961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45949.740556712961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45949.740556712961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45949.740556712961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45949.740556712961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45949.740556712961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45949.740556712961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45949.740556712961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45949.740556712961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45949.740556712961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45949.740556712961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45949.740556712961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45949.740556712961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45949.740556712961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45949.740556712961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45949.740556712961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45949.740556712961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45949.740556712961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45949.740556712961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45949.740556712961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45949.740556712961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45949.740556712961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45949.740556712961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45949.740556712961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45949.740556712961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45949.740556712961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45949.740556712961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45949.740556712961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45949.740556712961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45949.740556712961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45949.740556712961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45949.740556712961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45949.740556712961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45949.740556712961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45949.740556712961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45949.740556712961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45949.740556712961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45949.740556712961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45949.740556712961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45949.740556712961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45949.740556712961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45949.740556712961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45949.740556712961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45949.740556712961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45949.740556712961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45949.740556712961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45949.740556712961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45949.740556712961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45949.740556712961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45949.740556712961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45949.740556712961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45949.740556712961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45949.740556712961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45949.740556712961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45949.740556712961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45949.740556712961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45949.740556712961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45949.740556712961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45949.740556712961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45949.740556712961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45949.740556712961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45949.740556712961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45949.740556712961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45949.740556712961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45949.740556712961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45949.740556712961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45949.740556712961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45949.740556712961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45949.740556712961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45949.740556712961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45949.740556712961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45949.740556712961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45949.740556712961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45949.740556712961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45949.740556712961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45949.740556712961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45949.740556712961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45949.740556712961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45949.740556712961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45949.740556712961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45949.740556712961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45949.740556712961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45949.740556712961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45949.740556712961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45949.740556712961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45949.740556712961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45949.740556712961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45949.740556712961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45949.740556712961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45949.740556712961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45949.740556712961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45949.740556712961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45949.740556712961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45949.740556712961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45949.740556712961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45949.740556712961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45949.740556712961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45949.740556712961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45949.740556712961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45949.740556712961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45949.740556712961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45949.740556712961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45949.740556712961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45949.740556712961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45949.740556712961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45949.740556712961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45949.740556712961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45949.740556712961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45949.740556712961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45949.740556712961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45949.740556712961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45949.740556712961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45949.740556712961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45949.740556712961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45949.740556712961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45949.740556712961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45949.740556712961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45949.740556712961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45949.740556712961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45949.740556712961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45949.740556712961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45949.740556712961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45949.740556712961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45949.740556712961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45949.740556712961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45949.740556712961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45949.740556712961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45949.740556712961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45949.740556712961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45949.740556712961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45949.740556712961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45949.740556712961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45949.740556712961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45949.740556712961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45949.740556712961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45949.740556712961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45949.740556712961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45949.740556712961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45949.740556712961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45949.740556712961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45949.740556712961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45949.740556712961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45949.740556712961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45949.740556712961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45949.740556712961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45949.740556712961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45949.740556712961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45949.740556712961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246.25983912036463</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45949.740556712961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45949.740556712961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45949.740556712961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45949.740556712961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45949.740556712961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45949.740556712961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45949.740556712961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45949.740556712961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45949.740556712961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45949.740556712961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45949.740556712961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45949.740556712961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45949.740556712961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45949.740556712961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45949.740556712961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45949.740556712961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45949.740556712961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45949.740556712961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45949.740556712961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45949.740556712961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45949.740556712961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45949.740556712961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45949.740556712961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45949.740556712961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45949.740556712961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45949.740556712961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45949.740556712961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45949.740556712961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45949.740556712961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45949.740556712961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45949.740556712961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45949.740556712961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45949.740556712961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45949.740556712961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45949.740556712961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45949.740556712961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45949.740556712961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45949.740556712961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45949.740556712961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45949.740556712961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45949.740556712961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45949.740556712961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45949.740556712961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45949.740556712961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45949.740556712961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45949.740556712961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45949.740556712961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45949.740556712961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45949.740556712961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45949.740556712961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45949.740556712961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45949.740556712961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45949.740556712961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45949.740556712961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45949.740556712961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45949.740556712961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45949.740556712961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45949.740556712961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45949.740556712961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45949.740556712961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45949.740556712961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45949.740556712961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45949.740556712961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45949.740556712961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45949.740556712961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45949.740556712961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45949.740556712961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45949.740556712961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45949.740556712961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45949.740556712961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45949.740556712961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45949.740556712961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45949.740556712961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45949.740556712961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45949.740556712961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45949.740556712961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45949.740556712961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45949.740556712961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45949.740556712961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45949.740556712961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45949.740556712961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45949.740556712961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45949.740556712961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45949.740556712961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45949.740556712961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45949.740556712961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45949.740556712961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45949.740556712961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45949.740556712961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45949.740556712961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45949.740556712961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45949.740556712961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45949.740556712961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45949.740556712961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45949.740556712961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45949.740556712961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45949.740556712961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45949.740556712961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45949.740556712961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45949.740556712961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45949.740556712961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45949.740556712961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45949.740556712961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45949.740556712961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45949.740556712961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45949.740556712961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45949.740556712961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45949.740556712961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45949.740556712961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45949.740556712961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45949.740556712961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45949.740556712961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45949.740556712961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45949.740556712961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45949.740556712961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45949.740556712961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45949.740556712961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45949.740556712961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45949.740556712961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45949.740556712961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45949.740556712961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45949.740556712961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45949.740556712961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45949.740556712961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45949.740556712961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45949.740556712961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45949.740556712961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45949.740556712961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45949.740556712961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45949.740556712961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45949.740556712961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45949.740556712961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45949.740556712961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45949.740556712961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45949.740556712961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45949.740556712961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45949.740556712961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45949.740556712961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45949.740556712961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45949.740556712961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45949.740556712961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45949.740556712961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45949.740556712961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45949.740556712961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45949.740556712961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45949.740556712961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45949.740556712961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45949.740556712961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45949.740556712961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45949.740556712961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45949.740556712961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45949.740556712961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45949.740556712961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45949.740556712961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45949.740556712961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45949.740556712961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45949.740556712961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45949.740556712961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45949.740556712961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45949.740556712961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45949.740556712961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45949.740556712961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45949.740556712961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45949.740556712961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45949.740556712961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45949.740556712961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45949.740556712961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45949.740556712961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45949.740556712961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45949.740556712961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45949.740556712961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45949.740556712961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45949.740556712961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45949.740556712961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45949.740556712961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45949.740556712961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45949.740556712961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45949.740556712961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45949.740556712961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45949.740556712961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45949.740556712961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45949.740556712961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45949.740556712961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45949.740556712961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45949.740556712961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45949.740556712961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45949.740556712961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45949.740556712961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45949.740556712961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45949.740556712961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45949.740556712961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45949.740556712961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45949.740556712961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45949.740556712961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45949.740556712961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45949.740556712961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45949.740556712961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45949.740556712961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45949.740556712961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45949.740556712961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45949.740556712961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45949.740556712961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45949.740556712961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45949.740556712961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45949.740556712961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45949.740556712961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45949.740556712961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45949.740556712961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45949.740556712961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45949.740556712961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45949.740556712961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45949.740556712961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45949.740556712961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45949.740556712961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45949.740556712961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45949.740556712961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45949.740556712961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45949.740556712961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45949.740556712961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45949.740556712961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45949.740556712961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45949.740556712961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45949.740556712961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45949.740556712961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45949.740556712961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45949.740556712961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45949.740556712961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45949.740556712961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45949.740556712961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45949.740556712961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45949.740556712961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45949.740556712961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45949.740556712961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45949.740556712961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45949.740556712961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45949.740556712961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45949.740556712961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45949.740556712961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45949.740556712961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45949.740556712961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45949.740556712961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45949.740556712961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45949.740556712961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45949.740556712961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45949.740556712961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45949.740556712961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45949.740556712961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45949.740556712961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45949.740556712961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45949.740556712961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45949.740556712961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45949.740556712961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45949.740556712961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45949.740556712961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45949.740556712961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45949.740556712961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45949.740556712961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45949.740556712961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45949.740556712961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45949.740556712961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45949.740556712961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45949.740556712961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45949.740556712961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45949.740556712961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45949.740556712961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45949.740556712961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45949.740556712961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45949.740556712961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45949.740556712961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45949.740556712961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45949.740556712961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45949.740556712961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45949.740556712961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45949.740556712961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45949.740556712961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45949.740556712961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45949.740556712961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45949.740556712961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45949.740556712961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45949.740556712961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45949.740556712961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45949.740556712961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45949.740556712961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45949.740556712961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45949.740556712961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45949.740556712961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45949.740556712961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45949.740556712961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45949.740556712961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45949.740556712961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45949.740556712961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45949.740556712961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45949.740556712961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45949.740556712961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45949.740556712961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45949.740556712961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45949.740556712961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45949.740556712961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45949.740556712961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45949.740556712961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45949.740556712961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45949.740556712961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45949.740556712961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45949.740556712961</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45949.740556712961</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57.908496527772513</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23.551679398144188</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4.9689826388857909</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1.0794456018484198</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
      </c>
      <c r="C6" s="163"/>
      <c r="D6" s="163"/>
      <c r="E6" s="163"/>
      <c r="F6" s="164"/>
      <c r="G6" s="165">
        <f ca="1">IFERROR(NOW()-F6,"")</f>
        <v>45949.740556712961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45949.740556712961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45949.740556712961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45949.740556712961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45949.740556712961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45949.740556712961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45949.740556712961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45949.740556712961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45949.740556712961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45949.740556712961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45949.740556712961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45949.740556712961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45949.740556712961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45949.740556712961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45949.740556712961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45949.740556712961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45949.740556712961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45949.740556712961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45949.740556712961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45949.740556712961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45949.740556712961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45949.740556712961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45949.740556712961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45949.740556712961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45949.740556712961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45949.740556712961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45949.740556712961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45949.740556712961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45949.740556712961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45949.740556712961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45949.740556712961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45949.740556712961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45949.740556712961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45949.740556712961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45949.740556712961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45949.740556712961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45949.740556712961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45949.740556712961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45949.740556712961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45949.740556712961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45949.740556712961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45949.740556712961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45949.740556712961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45949.740556712961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45949.740556712961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45949.740556712961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45949.740556712961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45949.740556712961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45949.740556712961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45949.740556712961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45949.740556712961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45949.740556712961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45949.740556712961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45949.740556712961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45949.740556712961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45949.740556712961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45949.740556712961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45949.740556712961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45949.740556712961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45949.740556712961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45949.740556712961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45949.740556712961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45949.740556712961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45949.740556712961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45949.740556712961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45949.740556712961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45949.740556712961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45949.740556712961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45949.740556712961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45949.740556712961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45949.740556712961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45949.740556712961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45949.740556712961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45949.740556712961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45949.740556712961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45949.740556712961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45949.740556712961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45949.740556712961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45949.740556712961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45949.740556712961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45949.740556712961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45949.740556712961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45949.740556712961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45949.740556712961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45949.740556712961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45949.740556712961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45949.740556712961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45949.740556712961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45949.740556712961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45949.740556712961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45949.740556712961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45949.740556712961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45949.740556712961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45949.740556712961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45949.740556712961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45949.740556712961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45949.740556712961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45949.740556712961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45949.740556712961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45949.740556712961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45949.740556712961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45949.740556712961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45949.740556712961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45949.740556712961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45949.740556712961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45949.740556712961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45949.740556712961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45949.740556712961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45949.740556712961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45949.740556712961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45949.740556712961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45949.740556712961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45949.740556712961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45949.740556712961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45949.740556712961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45949.740556712961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45949.740556712961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45949.740556712961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45949.740556712961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45949.740556712961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45949.740556712961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45949.740556712961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45949.740556712961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45949.740556712961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45949.740556712961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45949.740556712961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45949.740556712961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45949.740556712961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45949.740556712961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45949.740556712961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45949.740556712961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45949.740556712961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45949.740556712961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45949.740556712961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45949.740556712961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45949.740556712961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45949.740556712961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45949.740556712961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45949.740556712961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45949.740556712961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45949.740556712961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45949.740556712961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45949.740556712961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45949.740556712961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45949.740556712961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45949.740556712961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45949.740556712961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45949.740556712961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45949.740556712961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45949.740556712961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45949.740556712961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45949.740556712961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45949.740556712961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45949.740556712961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45949.740556712961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45949.740556712961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45949.740556712961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45949.740556712961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45949.740556712961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45949.740556712961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45949.740556712961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45949.740556712961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45949.740556712961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45949.740556712961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45949.740556712961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45949.740556712961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45949.740556712961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45949.740556712961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45949.740556712961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45949.740556712961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45949.740556712961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45949.740556712961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45949.740556712961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45949.740556712961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45949.740556712961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45949.740556712961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45949.740556712961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45949.740556712961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45949.740556712961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45949.740556712961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45949.740556712961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45949.740556712961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45949.740556712961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45949.740556712961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45949.740556712961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45949.740556712961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45949.740556712961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45949.740556712961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45949.740556712961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45949.740556712961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45949.740556712961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45949.740556712961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45949.740556712961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45949.740556712961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45949.740556712961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45949.740556712961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45949.740556712961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45949.740556712961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45949.740556712961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45949.740556712961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45949.740556712961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45949.740556712961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45949.740556712961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45949.740556712961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45949.740556712961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45949.740556712961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45949.740556712961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45949.740556712961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45949.740556712961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45949.740556712961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45949.740556712961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45949.740556712961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45949.740556712961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45949.740556712961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45949.740556712961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45949.740556712961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45949.740556712961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45949.740556712961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45949.740556712961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45949.740556712961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45949.740556712961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45949.740556712961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45949.740556712961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45949.740556712961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45949.740556712961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45949.740556712961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45949.740556712961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45949.740556712961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45949.740556712961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45949.740556712961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45949.740556712961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45949.740556712961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45949.740556712961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45949.740556712961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45949.740556712961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45949.740556712961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45949.740556712961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45949.740556712961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45949.740556712961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45949.740556712961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45949.740556712961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45949.740556712961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45949.740556712961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45949.740556712961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45949.740556712961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45949.740556712961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45949.740556712961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45949.740556712961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45949.740556712961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45949.740556712961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45949.740556712961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45949.740556712961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45949.740556712961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45949.740556712961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45949.740556712961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45949.740556712961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45949.740556712961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45949.740556712961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45949.740556712961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45949.740556712961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45949.740556712961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45949.740556712961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45949.740556712961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45949.740556712961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45949.740556712961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45949.740556712961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45949.740556712961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45949.740556712961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45949.740556712961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45949.740556712961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45949.740556712961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45949.740556712961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45949.740556712961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45949.740556712961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45949.740556712961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45949.740556712961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45949.740556712961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45949.740556712961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45949.740556712961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45949.740556712961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45949.740556712961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45949.740556712961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45949.740556712961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45949.740556712961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45949.740556712961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45949.740556712961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45949.740556712961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45949.740556712961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45949.740556712961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45949.740556712961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45949.740556712961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45949.740556712961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45949.740556712961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45949.740556712961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45949.740556712961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45949.740556712961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45949.740556712961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45949.740556712961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45949.740556712961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45949.740556712961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45949.740556712961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45949.740556712961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45949.740556712961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45949.740556712961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45949.740556712961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45949.740556712961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45949.740556712961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45949.740556712961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45949.740556712961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45949.740556712961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45949.740556712961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45949.740556712961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45949.740556712961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45949.740556712961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45949.740556712961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45949.740556712961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45949.740556712961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45949.740556712961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45949.740556712961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45949.740556712961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45949.740556712961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45949.740556712961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45949.740556712961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45949.740556712961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45949.740556712961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45949.740556712961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45949.740556712961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45949.740556712961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45949.740556712961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45949.740556712961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45949.740556712961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45949.740556712961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45949.740556712961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45949.740556712961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45949.740556712961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45949.740556712961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45949.740556712961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45949.740556712961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45949.740556712961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45949.740556712961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45949.740556712961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45949.740556712961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45949.740556712961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45949.740556712961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45949.740556712961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45949.740556712961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45949.740556712961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45949.740556712961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45949.740556712961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45949.740556712961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45949.740556712961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45949.740556712961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45949.740556712961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45949.740556712961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45949.740556712961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45949.740556712961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45949.740556712961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45949.740556712961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45949.740556712961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45949.740556712961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45949.740556712961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45949.740556712961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45949.740556712961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45949.740556712961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45949.740556712961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45949.740556712961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45949.740556712961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45949.740556712961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45949.740556712961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45949.740556712961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45949.740556712961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45949.740556712961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45949.740556712961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45949.740556712961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45949.740556712961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45949.740556712961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45949.740556712961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45949.740556712961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45949.740556712961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45949.740556712961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45949.740556712961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45949.740556712961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45949.740556712961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45949.740556712961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45949.740556712961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45949.740556712961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45949.740556712961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45949.740556712961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45949.740556712961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45949.740556712961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45949.740556712961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45949.740556712961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45949.740556712961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45949.740556712961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45949.740556712961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45949.740556712961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45949.740556712961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45949.740556712961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45949.740556712961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45949.740556712961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45949.740556712961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45949.740556712961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45949.740556712961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45949.740556712961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45949.740556712961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45949.740556712961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45949.740556712961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45949.740556712961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45949.740556712961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45949.740556712961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45949.740556712961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45949.740556712961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45949.740556712961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45949.740556712961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45949.740556712961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45949.740556712961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45949.740556712961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45949.740556712961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45949.740556712961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45949.740556712961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45949.740556712961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45949.740556712961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45949.740556712961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45949.740556712961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45949.740556712961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45949.740556712961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45949.740556712961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45949.740556712961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45949.740556712961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45949.740556712961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45949.740556712961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45949.740556712961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45949.740556712961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45949.740556712961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45949.740556712961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45949.740556712961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45949.740556712961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45949.740556712961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45949.740556712961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45949.740556712961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45949.740556712961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45949.740556712961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45949.740556712961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45949.740556712961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45949.740556712961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45949.740556712961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45949.740556712961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45949.740556712961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45949.740556712961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45949.740556712961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45949.740556712961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45949.740556712961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45949.740556712961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45949.740556712961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45949.740556712961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45949.740556712961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45949.740556712961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45949.740556712961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45949.740556712961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45949.740556712961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45949.740556712961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45949.740556712961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45949.740556712961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45949.740556712961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45949.740556712961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45949.740556712961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45949.740556712961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45949.740556712961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45949.740556712961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45949.740556712961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45949.740556712961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45949.740556712961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45949.740556712961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45949.740556712961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45949.740556712961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45949.740556712961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45949.740556712961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45949.740556712961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45949.740556712961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45949.740556712961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45949.740556712961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45949.740556712961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45949.740556712961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45949.740556712961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45949.740556712961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45949.740556712961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45949.740556712961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45949.740556712961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45949.740556712961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45949.740556712961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45949.740556712961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45949.740556712961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45949.740556712961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45949.740556712961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45949.740556712961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45949.740556712961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45949.740556712961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45949.740556712961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45949.740556712961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45949.740556712961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45949.740556712961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45949.740556712961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45949.740556712961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45949.740556712961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45949.740556712961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45949.740556712961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45949.740556712961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45949.740556712961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45949.740556712961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45949.740556712961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45949.740556712961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45949.740556712961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45949.740556712961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45949.740556712961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45949.740556712961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45949.740556712961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45949.740556712961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45949.740556712961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45949.740556712961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45949.740556712961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45949.740556712961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45949.740556712961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45949.740556712961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45949.740556712961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45949.740556712961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45949.740556712961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45949.740556712961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45949.740556712961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45949.740556712961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45949.740556712961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45949.740556712961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45949.740556712961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45949.740556712961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45949.740556712961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45949.740556712961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45949.740556712961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45949.740556712961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45949.740556712961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45949.740556712961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45949.740556712961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45949.740556712961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45949.740556712961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45949.740556712961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45949.740556712961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45949.740556712961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45949.740556712961</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1"/>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10.211494212962862</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0.8296770833330811</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2</v>
      </c>
      <c r="D4" s="105" t="s">
        <v>32685</v>
      </c>
      <c r="E4" s="142" t="s">
        <v>38964</v>
      </c>
      <c r="F4" s="109"/>
      <c r="G4" s="78">
        <f ca="1">IFERROR(NOW()-F4,"-")</f>
        <v>45949.740556712961</v>
      </c>
      <c r="H4" s="109">
        <v>45949.693472222221</v>
      </c>
      <c r="I4" s="105" t="str">
        <f>IFERROR(VLOOKUP(D4,DB!A:F,6,0),"")</f>
        <v>SCECO</v>
      </c>
      <c r="J4" s="104" t="str">
        <f>IFERROR(VLOOKUP(D4,DB!A:G,7,0),"")</f>
        <v>Dead</v>
      </c>
      <c r="K4" s="110" t="s">
        <v>39071</v>
      </c>
      <c r="L4" s="111" t="str">
        <f>IFERROR(VLOOKUP(D4,DB!A:I,9,0),"")</f>
        <v>Latis</v>
      </c>
    </row>
    <row r="5" spans="1:16383" ht="31.5" customHeight="1">
      <c r="A5" s="106" t="s">
        <v>39072</v>
      </c>
      <c r="B5" s="105" t="str">
        <f>IFERROR(VLOOKUP(D5,DB!A:K,11,0),"")</f>
        <v>R6</v>
      </c>
      <c r="C5" s="107">
        <v>1</v>
      </c>
      <c r="D5" s="105" t="s">
        <v>32773</v>
      </c>
      <c r="E5" s="108" t="s">
        <v>38964</v>
      </c>
      <c r="F5" s="168">
        <v>45949.700856481482</v>
      </c>
      <c r="G5" s="78">
        <f ca="1">IFERROR(NOW()-F5,"-")</f>
        <v>3.9700231478491332E-2</v>
      </c>
      <c r="H5" s="109">
        <v>45949.707824074074</v>
      </c>
      <c r="I5" s="105" t="str">
        <f>IFERROR(VLOOKUP(D5,DB!A:F,6,0),"")</f>
        <v>SCECO</v>
      </c>
      <c r="J5" s="104" t="str">
        <f>IFERROR(VLOOKUP(D5,DB!A:G,7,0),"")</f>
        <v>Dead</v>
      </c>
      <c r="K5" s="110" t="s">
        <v>39073</v>
      </c>
      <c r="L5" s="111" t="str">
        <f>IFERROR(VLOOKUP(D5,DB!A:I,9,0),"")</f>
        <v>Latis</v>
      </c>
    </row>
    <row r="6" spans="1:16383" ht="31.5" customHeight="1">
      <c r="A6" s="106"/>
      <c r="B6" s="105" t="str">
        <f>IFERROR(VLOOKUP(D6,DB!A:K,11,0),"")</f>
        <v/>
      </c>
      <c r="C6" s="107"/>
      <c r="D6" s="105"/>
      <c r="E6" s="108"/>
      <c r="F6" s="109"/>
      <c r="G6" s="78">
        <f ca="1">IFERROR(NOW()-F6,"-")</f>
        <v>45949.740556712961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45949.740556712961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45949.740556712961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45949.740556712961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45949.740556712961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45949.740556712961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45949.740556712961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45949.740556712961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45949.740556712961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45949.740556712961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45949.740556712961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45949.740556712961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45949.740556712961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45949.740556712961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45949.740556712961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45949.740556712961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45949.740556712961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45949.740556712961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45949.740556712961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45949.740556712961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45949.740556712961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45949.740556712961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45949.740556712961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45949.740556712961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45949.740556712961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45949.740556712961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45949.740556712961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45949.740556712961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45949.740556712961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45949.740556712961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45949.740556712961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45949.740556712961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45949.740556712961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45949.740556712961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45949.740556712961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45949.740556712961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45949.740556712961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45949.740556712961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45949.740556712961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45949.740556712961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45949.740556712961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45949.740556712961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45949.740556712961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45949.740556712961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45949.740556712961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45949.740556712961</v>
      </c>
      <c r="H51" s="109"/>
      <c r="I51" s="105" t="str">
        <f>IFERROR(VLOOKUP(D51,DB!A:F,6,0),"")</f>
        <v/>
      </c>
      <c r="J51" s="104" t="str">
        <f>IFERROR(VLOOKUP(D51,DB!A:G,7,0),"")</f>
        <v/>
      </c>
      <c r="K51" s="110"/>
      <c r="L51" s="111" t="str">
        <f>IFERROR(VLOOKUP(D51,DB!A:I,9,0),"")</f>
        <v/>
      </c>
    </row>
  </sheetData>
  <dataValidations count="2">
    <dataValidation allowBlank="1" showInputMessage="1" showErrorMessage="1" sqref="E1" xr:uid="{380493DB-286A-4683-AF55-C78F04945A49}"/>
    <dataValidation type="list" allowBlank="1" showInputMessage="1" showErrorMessage="1" sqref="E2:E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2025-10-19T14:48:23Z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